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unning\"/>
    </mc:Choice>
  </mc:AlternateContent>
  <xr:revisionPtr revIDLastSave="0" documentId="13_ncr:1_{2064309B-06BA-4826-A97F-0793B89C63A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wards Sen" sheetId="5" r:id="rId1"/>
    <sheet name="Awards Jun" sheetId="7" r:id="rId2"/>
    <sheet name="Men" sheetId="1" r:id="rId3"/>
    <sheet name="Women" sheetId="4" r:id="rId4"/>
    <sheet name="Team" sheetId="6" r:id="rId5"/>
    <sheet name="Sheet2" sheetId="2" r:id="rId6"/>
    <sheet name="Sheet3" sheetId="3" r:id="rId7"/>
  </sheets>
  <externalReferences>
    <externalReference r:id="rId8"/>
  </externalReferences>
  <definedNames>
    <definedName name="IndNoOfRaces">'[1]Standing Data'!$D$59</definedName>
    <definedName name="MenTotalCol">'[1]Cum Men'!$J$5</definedName>
    <definedName name="NonScorerAbrev">'[1]Standing Data'!$D$43</definedName>
    <definedName name="_xlnm.Print_Titles" localSheetId="4">Team!$1:$3</definedName>
    <definedName name="WomenTotalCol">'[1]cum Women'!$J$5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5" l="1"/>
  <c r="B101" i="5"/>
  <c r="B100" i="5"/>
  <c r="B99" i="5"/>
  <c r="B98" i="5"/>
  <c r="D102" i="5"/>
  <c r="D101" i="5"/>
  <c r="A101" i="5" s="1"/>
  <c r="D100" i="5"/>
  <c r="D99" i="5"/>
  <c r="D98" i="5"/>
  <c r="Q43" i="6"/>
  <c r="K43" i="6"/>
  <c r="C43" i="6"/>
  <c r="P25" i="6"/>
  <c r="P43" i="6" s="1"/>
  <c r="O25" i="6"/>
  <c r="O43" i="6" s="1"/>
  <c r="N25" i="6"/>
  <c r="N43" i="6" s="1"/>
  <c r="M25" i="6"/>
  <c r="M43" i="6" s="1"/>
  <c r="L25" i="6"/>
  <c r="L43" i="6" s="1"/>
  <c r="K25" i="6"/>
  <c r="J25" i="6"/>
  <c r="J43" i="6" s="1"/>
  <c r="I25" i="6"/>
  <c r="I43" i="6" s="1"/>
  <c r="H25" i="6"/>
  <c r="H43" i="6" s="1"/>
  <c r="G25" i="6"/>
  <c r="G43" i="6" s="1"/>
  <c r="F25" i="6"/>
  <c r="F43" i="6" s="1"/>
  <c r="E25" i="6"/>
  <c r="E43" i="6" s="1"/>
  <c r="D25" i="6"/>
  <c r="D43" i="6" s="1"/>
  <c r="C25" i="6"/>
  <c r="B25" i="6"/>
  <c r="B43" i="6" s="1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B357" i="1"/>
  <c r="B349" i="1"/>
  <c r="B350" i="1" s="1"/>
  <c r="B337" i="1"/>
  <c r="B338" i="1" s="1"/>
  <c r="B327" i="1"/>
  <c r="B325" i="1"/>
  <c r="B316" i="1"/>
  <c r="B301" i="1"/>
  <c r="B302" i="1" s="1"/>
  <c r="B297" i="1"/>
  <c r="B294" i="1"/>
  <c r="B280" i="1"/>
  <c r="B279" i="1"/>
  <c r="B256" i="1"/>
  <c r="B255" i="1"/>
  <c r="B233" i="1"/>
  <c r="B211" i="1"/>
  <c r="B212" i="1" s="1"/>
  <c r="B206" i="1"/>
  <c r="B201" i="1"/>
  <c r="B199" i="1"/>
  <c r="B192" i="1"/>
  <c r="B179" i="1"/>
  <c r="B175" i="1"/>
  <c r="B174" i="1"/>
  <c r="B155" i="1"/>
  <c r="B133" i="1"/>
  <c r="B131" i="1"/>
  <c r="B130" i="1"/>
  <c r="B116" i="1"/>
  <c r="B115" i="1"/>
  <c r="B102" i="1"/>
  <c r="B103" i="1" s="1"/>
  <c r="B79" i="1"/>
  <c r="B66" i="1"/>
  <c r="B35" i="1"/>
  <c r="B29" i="1"/>
  <c r="B23" i="1"/>
  <c r="B17" i="1"/>
  <c r="B269" i="4"/>
  <c r="B262" i="4"/>
  <c r="B263" i="4" s="1"/>
  <c r="B264" i="4" s="1"/>
  <c r="B244" i="4"/>
  <c r="B238" i="4"/>
  <c r="B232" i="4"/>
  <c r="B219" i="4"/>
  <c r="B220" i="4" s="1"/>
  <c r="B209" i="4"/>
  <c r="B201" i="4"/>
  <c r="B195" i="4"/>
  <c r="B183" i="4"/>
  <c r="B176" i="4"/>
  <c r="B154" i="4"/>
  <c r="B145" i="4"/>
  <c r="B134" i="4"/>
  <c r="B133" i="4"/>
  <c r="B126" i="4"/>
  <c r="B125" i="4"/>
  <c r="B118" i="4"/>
  <c r="B115" i="4"/>
  <c r="B87" i="4"/>
  <c r="B85" i="4"/>
  <c r="B58" i="4"/>
  <c r="B42" i="4"/>
  <c r="B43" i="4" s="1"/>
  <c r="B34" i="4"/>
  <c r="B43" i="5"/>
  <c r="B42" i="5"/>
  <c r="B39" i="5"/>
  <c r="B38" i="5"/>
  <c r="B37" i="5"/>
  <c r="B34" i="5"/>
  <c r="B33" i="5"/>
  <c r="B32" i="5"/>
  <c r="B29" i="5"/>
  <c r="B28" i="5"/>
  <c r="B27" i="5"/>
  <c r="B24" i="5"/>
  <c r="B23" i="5"/>
  <c r="B22" i="5"/>
  <c r="B19" i="5"/>
  <c r="B18" i="5"/>
  <c r="B17" i="5"/>
  <c r="B14" i="5"/>
  <c r="B13" i="5"/>
  <c r="B12" i="5"/>
  <c r="B5" i="1"/>
  <c r="B5" i="4"/>
  <c r="C70" i="5"/>
  <c r="B70" i="5"/>
  <c r="E70" i="5"/>
  <c r="C95" i="5"/>
  <c r="B95" i="5"/>
  <c r="C94" i="5"/>
  <c r="B94" i="5"/>
  <c r="C93" i="5"/>
  <c r="B93" i="5"/>
  <c r="C90" i="5"/>
  <c r="B90" i="5"/>
  <c r="C89" i="5"/>
  <c r="B89" i="5"/>
  <c r="C88" i="5"/>
  <c r="B88" i="5"/>
  <c r="C85" i="5"/>
  <c r="B85" i="5"/>
  <c r="C84" i="5"/>
  <c r="B84" i="5"/>
  <c r="C83" i="5"/>
  <c r="B83" i="5"/>
  <c r="C80" i="5"/>
  <c r="B80" i="5"/>
  <c r="C79" i="5"/>
  <c r="B79" i="5"/>
  <c r="C78" i="5"/>
  <c r="B78" i="5"/>
  <c r="C75" i="5"/>
  <c r="B75" i="5"/>
  <c r="C74" i="5"/>
  <c r="B74" i="5"/>
  <c r="E74" i="5"/>
  <c r="C73" i="5"/>
  <c r="B73" i="5"/>
  <c r="C69" i="5"/>
  <c r="B69" i="5"/>
  <c r="C68" i="5"/>
  <c r="B68" i="5"/>
  <c r="C65" i="5"/>
  <c r="B65" i="5"/>
  <c r="C64" i="5"/>
  <c r="B64" i="5"/>
  <c r="C63" i="5"/>
  <c r="B63" i="5"/>
  <c r="E33" i="5"/>
  <c r="C34" i="5"/>
  <c r="C33" i="5"/>
  <c r="C49" i="5"/>
  <c r="B49" i="5"/>
  <c r="C48" i="5"/>
  <c r="B48" i="5"/>
  <c r="C47" i="5"/>
  <c r="B47" i="5"/>
  <c r="C44" i="5"/>
  <c r="B44" i="5"/>
  <c r="C43" i="5"/>
  <c r="C42" i="5"/>
  <c r="C39" i="5"/>
  <c r="C38" i="5"/>
  <c r="C37" i="5"/>
  <c r="C32" i="5"/>
  <c r="C29" i="5"/>
  <c r="C28" i="5"/>
  <c r="C27" i="5"/>
  <c r="C24" i="5"/>
  <c r="C23" i="5"/>
  <c r="C22" i="5"/>
  <c r="C19" i="5"/>
  <c r="C18" i="5"/>
  <c r="C17" i="5"/>
  <c r="C60" i="5"/>
  <c r="C59" i="5"/>
  <c r="C58" i="5"/>
  <c r="C14" i="5"/>
  <c r="C13" i="5"/>
  <c r="B60" i="5"/>
  <c r="B59" i="5"/>
  <c r="B58" i="5"/>
  <c r="C12" i="5"/>
  <c r="B245" i="4" l="1"/>
  <c r="B246" i="4" s="1"/>
  <c r="B247" i="4" s="1"/>
  <c r="B177" i="4"/>
  <c r="B178" i="4" s="1"/>
  <c r="B179" i="4" s="1"/>
  <c r="B156" i="1"/>
  <c r="B157" i="1" s="1"/>
  <c r="B158" i="1" s="1"/>
  <c r="B6" i="4"/>
  <c r="B86" i="4"/>
  <c r="B88" i="4" s="1"/>
  <c r="B6" i="1"/>
  <c r="A102" i="5"/>
  <c r="A99" i="5"/>
  <c r="A100" i="5"/>
  <c r="B351" i="1"/>
  <c r="B339" i="1"/>
  <c r="B340" i="1" s="1"/>
  <c r="B303" i="1"/>
  <c r="B304" i="1" s="1"/>
  <c r="B257" i="1"/>
  <c r="B213" i="1"/>
  <c r="B104" i="1"/>
  <c r="B105" i="1" s="1"/>
  <c r="B265" i="4"/>
  <c r="B221" i="4"/>
  <c r="B127" i="4"/>
  <c r="B44" i="4"/>
  <c r="B45" i="4" s="1"/>
  <c r="K273" i="4"/>
  <c r="K270" i="4"/>
  <c r="K272" i="4"/>
  <c r="K271" i="4"/>
  <c r="K269" i="4"/>
  <c r="K266" i="4"/>
  <c r="K265" i="4"/>
  <c r="K264" i="4"/>
  <c r="D95" i="5" s="1"/>
  <c r="K268" i="4"/>
  <c r="K267" i="4"/>
  <c r="K262" i="4"/>
  <c r="D93" i="5" s="1"/>
  <c r="K263" i="4"/>
  <c r="D94" i="5" s="1"/>
  <c r="K258" i="4"/>
  <c r="K257" i="4"/>
  <c r="K256" i="4"/>
  <c r="K255" i="4"/>
  <c r="K249" i="4"/>
  <c r="K254" i="4"/>
  <c r="K253" i="4"/>
  <c r="K252" i="4"/>
  <c r="K251" i="4"/>
  <c r="K250" i="4"/>
  <c r="K247" i="4"/>
  <c r="K248" i="4"/>
  <c r="K245" i="4"/>
  <c r="D89" i="5" s="1"/>
  <c r="K244" i="4"/>
  <c r="D88" i="5" s="1"/>
  <c r="K246" i="4"/>
  <c r="D90" i="5" s="1"/>
  <c r="K241" i="4"/>
  <c r="K240" i="4"/>
  <c r="K239" i="4"/>
  <c r="K238" i="4"/>
  <c r="K237" i="4"/>
  <c r="K236" i="4"/>
  <c r="K235" i="4"/>
  <c r="K229" i="4"/>
  <c r="K230" i="4"/>
  <c r="K228" i="4"/>
  <c r="K234" i="4"/>
  <c r="K233" i="4"/>
  <c r="K232" i="4"/>
  <c r="K227" i="4"/>
  <c r="K231" i="4"/>
  <c r="K226" i="4"/>
  <c r="K225" i="4"/>
  <c r="K224" i="4"/>
  <c r="K222" i="4"/>
  <c r="K223" i="4"/>
  <c r="K221" i="4"/>
  <c r="D85" i="5" s="1"/>
  <c r="K220" i="4"/>
  <c r="D84" i="5" s="1"/>
  <c r="K219" i="4"/>
  <c r="D83" i="5" s="1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4" i="4"/>
  <c r="K191" i="4"/>
  <c r="K197" i="4"/>
  <c r="K196" i="4"/>
  <c r="K190" i="4"/>
  <c r="K185" i="4"/>
  <c r="K186" i="4"/>
  <c r="K193" i="4"/>
  <c r="K195" i="4"/>
  <c r="K188" i="4"/>
  <c r="K192" i="4"/>
  <c r="K182" i="4"/>
  <c r="K180" i="4"/>
  <c r="K189" i="4"/>
  <c r="K187" i="4"/>
  <c r="K184" i="4"/>
  <c r="K181" i="4"/>
  <c r="K183" i="4"/>
  <c r="K178" i="4"/>
  <c r="D80" i="5" s="1"/>
  <c r="K179" i="4"/>
  <c r="K177" i="4"/>
  <c r="D79" i="5" s="1"/>
  <c r="K176" i="4"/>
  <c r="D78" i="5" s="1"/>
  <c r="K173" i="4"/>
  <c r="K158" i="4"/>
  <c r="K172" i="4"/>
  <c r="K171" i="4"/>
  <c r="K170" i="4"/>
  <c r="K169" i="4"/>
  <c r="K168" i="4"/>
  <c r="K167" i="4"/>
  <c r="K166" i="4"/>
  <c r="K165" i="4"/>
  <c r="K164" i="4"/>
  <c r="K163" i="4"/>
  <c r="K153" i="4"/>
  <c r="K162" i="4"/>
  <c r="K157" i="4"/>
  <c r="K161" i="4"/>
  <c r="K160" i="4"/>
  <c r="K159" i="4"/>
  <c r="K150" i="4"/>
  <c r="K151" i="4"/>
  <c r="K149" i="4"/>
  <c r="K156" i="4"/>
  <c r="K146" i="4"/>
  <c r="K145" i="4"/>
  <c r="K155" i="4"/>
  <c r="K143" i="4"/>
  <c r="K154" i="4"/>
  <c r="K152" i="4"/>
  <c r="K139" i="4"/>
  <c r="K148" i="4"/>
  <c r="K147" i="4"/>
  <c r="K135" i="4"/>
  <c r="K134" i="4"/>
  <c r="K144" i="4"/>
  <c r="K141" i="4"/>
  <c r="K132" i="4"/>
  <c r="K130" i="4"/>
  <c r="K137" i="4"/>
  <c r="K142" i="4"/>
  <c r="K140" i="4"/>
  <c r="K138" i="4"/>
  <c r="K136" i="4"/>
  <c r="K129" i="4"/>
  <c r="K127" i="4"/>
  <c r="D74" i="5" s="1"/>
  <c r="K133" i="4"/>
  <c r="K126" i="4"/>
  <c r="K131" i="4"/>
  <c r="K128" i="4"/>
  <c r="D75" i="5" s="1"/>
  <c r="K125" i="4"/>
  <c r="D73" i="5" s="1"/>
  <c r="K122" i="4"/>
  <c r="K121" i="4"/>
  <c r="K120" i="4"/>
  <c r="K119" i="4"/>
  <c r="K118" i="4"/>
  <c r="K108" i="4"/>
  <c r="K117" i="4"/>
  <c r="K116" i="4"/>
  <c r="K115" i="4"/>
  <c r="K114" i="4"/>
  <c r="K113" i="4"/>
  <c r="K112" i="4"/>
  <c r="K100" i="4"/>
  <c r="K106" i="4"/>
  <c r="K111" i="4"/>
  <c r="K110" i="4"/>
  <c r="K109" i="4"/>
  <c r="K107" i="4"/>
  <c r="K96" i="4"/>
  <c r="K105" i="4"/>
  <c r="K94" i="4"/>
  <c r="K104" i="4"/>
  <c r="K103" i="4"/>
  <c r="K102" i="4"/>
  <c r="K101" i="4"/>
  <c r="K99" i="4"/>
  <c r="K98" i="4"/>
  <c r="K97" i="4"/>
  <c r="K92" i="4"/>
  <c r="K95" i="4"/>
  <c r="K91" i="4"/>
  <c r="K93" i="4"/>
  <c r="K87" i="4"/>
  <c r="K86" i="4"/>
  <c r="D69" i="5" s="1"/>
  <c r="K90" i="4"/>
  <c r="K89" i="4"/>
  <c r="K88" i="4"/>
  <c r="D70" i="5" s="1"/>
  <c r="K85" i="4"/>
  <c r="D68" i="5" s="1"/>
  <c r="K82" i="4"/>
  <c r="K80" i="4"/>
  <c r="K71" i="4"/>
  <c r="K81" i="4"/>
  <c r="K79" i="4"/>
  <c r="K78" i="4"/>
  <c r="K77" i="4"/>
  <c r="K76" i="4"/>
  <c r="K75" i="4"/>
  <c r="K74" i="4"/>
  <c r="K72" i="4"/>
  <c r="K66" i="4"/>
  <c r="K73" i="4"/>
  <c r="K60" i="4"/>
  <c r="K70" i="4"/>
  <c r="K69" i="4"/>
  <c r="K68" i="4"/>
  <c r="K61" i="4"/>
  <c r="K67" i="4"/>
  <c r="K65" i="4"/>
  <c r="K64" i="4"/>
  <c r="K56" i="4"/>
  <c r="K63" i="4"/>
  <c r="K62" i="4"/>
  <c r="K54" i="4"/>
  <c r="K59" i="4"/>
  <c r="K58" i="4"/>
  <c r="K55" i="4"/>
  <c r="K57" i="4"/>
  <c r="K53" i="4"/>
  <c r="K52" i="4"/>
  <c r="K51" i="4"/>
  <c r="K45" i="4"/>
  <c r="K42" i="4"/>
  <c r="D63" i="5" s="1"/>
  <c r="K50" i="4"/>
  <c r="K49" i="4"/>
  <c r="K48" i="4"/>
  <c r="K46" i="4"/>
  <c r="K47" i="4"/>
  <c r="K44" i="4"/>
  <c r="D65" i="5" s="1"/>
  <c r="K43" i="4"/>
  <c r="D64" i="5" s="1"/>
  <c r="K39" i="4"/>
  <c r="K38" i="4"/>
  <c r="K37" i="4"/>
  <c r="K36" i="4"/>
  <c r="K35" i="4"/>
  <c r="K34" i="4"/>
  <c r="K33" i="4"/>
  <c r="K32" i="4"/>
  <c r="K31" i="4"/>
  <c r="K30" i="4"/>
  <c r="K28" i="4"/>
  <c r="K22" i="4"/>
  <c r="K29" i="4"/>
  <c r="K12" i="4"/>
  <c r="K27" i="4"/>
  <c r="K26" i="4"/>
  <c r="K25" i="4"/>
  <c r="K24" i="4"/>
  <c r="K23" i="4"/>
  <c r="K21" i="4"/>
  <c r="K20" i="4"/>
  <c r="K19" i="4"/>
  <c r="K18" i="4"/>
  <c r="K17" i="4"/>
  <c r="K16" i="4"/>
  <c r="K15" i="4"/>
  <c r="K14" i="4"/>
  <c r="K8" i="4"/>
  <c r="K13" i="4"/>
  <c r="K11" i="4"/>
  <c r="K6" i="4"/>
  <c r="D59" i="5" s="1"/>
  <c r="K5" i="4"/>
  <c r="D58" i="5" s="1"/>
  <c r="K10" i="4"/>
  <c r="K7" i="4"/>
  <c r="D60" i="5" s="1"/>
  <c r="K9" i="4"/>
  <c r="K361" i="1"/>
  <c r="K360" i="1"/>
  <c r="K359" i="1"/>
  <c r="K358" i="1"/>
  <c r="K357" i="1"/>
  <c r="K356" i="1"/>
  <c r="K355" i="1"/>
  <c r="K352" i="1"/>
  <c r="K354" i="1"/>
  <c r="K353" i="1"/>
  <c r="K351" i="1"/>
  <c r="D49" i="5" s="1"/>
  <c r="K349" i="1"/>
  <c r="D47" i="5" s="1"/>
  <c r="K350" i="1"/>
  <c r="D48" i="5" s="1"/>
  <c r="K346" i="1"/>
  <c r="K344" i="1"/>
  <c r="K345" i="1"/>
  <c r="K341" i="1"/>
  <c r="K343" i="1"/>
  <c r="K339" i="1"/>
  <c r="D44" i="5" s="1"/>
  <c r="K342" i="1"/>
  <c r="K337" i="1"/>
  <c r="D42" i="5" s="1"/>
  <c r="K340" i="1"/>
  <c r="K338" i="1"/>
  <c r="D43" i="5" s="1"/>
  <c r="K334" i="1"/>
  <c r="K333" i="1"/>
  <c r="K321" i="1"/>
  <c r="K332" i="1"/>
  <c r="K331" i="1"/>
  <c r="K319" i="1"/>
  <c r="K330" i="1"/>
  <c r="K329" i="1"/>
  <c r="K320" i="1"/>
  <c r="K328" i="1"/>
  <c r="K327" i="1"/>
  <c r="K316" i="1"/>
  <c r="K326" i="1"/>
  <c r="K325" i="1"/>
  <c r="K315" i="1"/>
  <c r="K324" i="1"/>
  <c r="K323" i="1"/>
  <c r="K322" i="1"/>
  <c r="K311" i="1"/>
  <c r="K318" i="1"/>
  <c r="K317" i="1"/>
  <c r="K309" i="1"/>
  <c r="K307" i="1"/>
  <c r="K314" i="1"/>
  <c r="K313" i="1"/>
  <c r="K310" i="1"/>
  <c r="K312" i="1"/>
  <c r="K305" i="1"/>
  <c r="K308" i="1"/>
  <c r="K306" i="1"/>
  <c r="K304" i="1"/>
  <c r="K303" i="1"/>
  <c r="D39" i="5" s="1"/>
  <c r="K302" i="1"/>
  <c r="D38" i="5" s="1"/>
  <c r="K301" i="1"/>
  <c r="D37" i="5" s="1"/>
  <c r="K298" i="1"/>
  <c r="K297" i="1"/>
  <c r="K296" i="1"/>
  <c r="K295" i="1"/>
  <c r="K294" i="1"/>
  <c r="K293" i="1"/>
  <c r="K292" i="1"/>
  <c r="K291" i="1"/>
  <c r="K290" i="1"/>
  <c r="K281" i="1"/>
  <c r="K289" i="1"/>
  <c r="K280" i="1"/>
  <c r="K288" i="1"/>
  <c r="K287" i="1"/>
  <c r="K286" i="1"/>
  <c r="K285" i="1"/>
  <c r="K284" i="1"/>
  <c r="K283" i="1"/>
  <c r="K279" i="1"/>
  <c r="K282" i="1"/>
  <c r="K272" i="1"/>
  <c r="K271" i="1"/>
  <c r="K273" i="1"/>
  <c r="K278" i="1"/>
  <c r="K277" i="1"/>
  <c r="K270" i="1"/>
  <c r="K276" i="1"/>
  <c r="K269" i="1"/>
  <c r="K268" i="1"/>
  <c r="K275" i="1"/>
  <c r="K274" i="1"/>
  <c r="K264" i="1"/>
  <c r="K261" i="1"/>
  <c r="K260" i="1"/>
  <c r="K257" i="1"/>
  <c r="D33" i="5" s="1"/>
  <c r="K267" i="1"/>
  <c r="K263" i="1"/>
  <c r="K255" i="1"/>
  <c r="D32" i="5" s="1"/>
  <c r="K266" i="1"/>
  <c r="K265" i="1"/>
  <c r="K262" i="1"/>
  <c r="K259" i="1"/>
  <c r="K256" i="1"/>
  <c r="K258" i="1"/>
  <c r="D34" i="5" s="1"/>
  <c r="K252" i="1"/>
  <c r="K251" i="1"/>
  <c r="K250" i="1"/>
  <c r="K249" i="1"/>
  <c r="K234" i="1"/>
  <c r="K248" i="1"/>
  <c r="K247" i="1"/>
  <c r="K246" i="1"/>
  <c r="K236" i="1"/>
  <c r="K245" i="1"/>
  <c r="K233" i="1"/>
  <c r="K235" i="1"/>
  <c r="K244" i="1"/>
  <c r="K243" i="1"/>
  <c r="K232" i="1"/>
  <c r="K242" i="1"/>
  <c r="K241" i="1"/>
  <c r="K230" i="1"/>
  <c r="K240" i="1"/>
  <c r="K239" i="1"/>
  <c r="K238" i="1"/>
  <c r="K226" i="1"/>
  <c r="K237" i="1"/>
  <c r="K221" i="1"/>
  <c r="K224" i="1"/>
  <c r="K223" i="1"/>
  <c r="K231" i="1"/>
  <c r="K229" i="1"/>
  <c r="K222" i="1"/>
  <c r="K228" i="1"/>
  <c r="K227" i="1"/>
  <c r="K217" i="1"/>
  <c r="K225" i="1"/>
  <c r="K220" i="1"/>
  <c r="K219" i="1"/>
  <c r="K216" i="1"/>
  <c r="K218" i="1"/>
  <c r="K212" i="1"/>
  <c r="D28" i="5" s="1"/>
  <c r="K215" i="1"/>
  <c r="K214" i="1"/>
  <c r="K213" i="1"/>
  <c r="D29" i="5" s="1"/>
  <c r="K211" i="1"/>
  <c r="D27" i="5" s="1"/>
  <c r="K208" i="1"/>
  <c r="K207" i="1"/>
  <c r="K206" i="1"/>
  <c r="K205" i="1"/>
  <c r="K204" i="1"/>
  <c r="K190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78" i="1"/>
  <c r="K189" i="1"/>
  <c r="K176" i="1"/>
  <c r="K188" i="1"/>
  <c r="K187" i="1"/>
  <c r="K175" i="1"/>
  <c r="K186" i="1"/>
  <c r="K185" i="1"/>
  <c r="K174" i="1"/>
  <c r="K184" i="1"/>
  <c r="K183" i="1"/>
  <c r="K180" i="1"/>
  <c r="K173" i="1"/>
  <c r="K170" i="1"/>
  <c r="K182" i="1"/>
  <c r="K181" i="1"/>
  <c r="K162" i="1"/>
  <c r="K171" i="1"/>
  <c r="K168" i="1"/>
  <c r="K179" i="1"/>
  <c r="K163" i="1"/>
  <c r="K177" i="1"/>
  <c r="K161" i="1"/>
  <c r="K169" i="1"/>
  <c r="K172" i="1"/>
  <c r="K159" i="1"/>
  <c r="K157" i="1"/>
  <c r="D24" i="5" s="1"/>
  <c r="K167" i="1"/>
  <c r="K166" i="1"/>
  <c r="K165" i="1"/>
  <c r="K164" i="1"/>
  <c r="K160" i="1"/>
  <c r="K158" i="1"/>
  <c r="K156" i="1"/>
  <c r="D23" i="5" s="1"/>
  <c r="K155" i="1"/>
  <c r="D22" i="5" s="1"/>
  <c r="K152" i="1"/>
  <c r="K151" i="1"/>
  <c r="K144" i="1"/>
  <c r="K150" i="1"/>
  <c r="K149" i="1"/>
  <c r="K148" i="1"/>
  <c r="K147" i="1"/>
  <c r="K146" i="1"/>
  <c r="K145" i="1"/>
  <c r="K143" i="1"/>
  <c r="K142" i="1"/>
  <c r="K141" i="1"/>
  <c r="K140" i="1"/>
  <c r="K139" i="1"/>
  <c r="K138" i="1"/>
  <c r="K137" i="1"/>
  <c r="K136" i="1"/>
  <c r="K135" i="1"/>
  <c r="K125" i="1"/>
  <c r="K124" i="1"/>
  <c r="K134" i="1"/>
  <c r="K133" i="1"/>
  <c r="K132" i="1"/>
  <c r="K131" i="1"/>
  <c r="K115" i="1"/>
  <c r="K118" i="1"/>
  <c r="K117" i="1"/>
  <c r="K113" i="1"/>
  <c r="K130" i="1"/>
  <c r="K116" i="1"/>
  <c r="K129" i="1"/>
  <c r="K128" i="1"/>
  <c r="K127" i="1"/>
  <c r="K126" i="1"/>
  <c r="K123" i="1"/>
  <c r="K122" i="1"/>
  <c r="K110" i="1"/>
  <c r="K119" i="1"/>
  <c r="K108" i="1"/>
  <c r="K121" i="1"/>
  <c r="K120" i="1"/>
  <c r="K114" i="1"/>
  <c r="K112" i="1"/>
  <c r="K102" i="1"/>
  <c r="D17" i="5" s="1"/>
  <c r="K111" i="1"/>
  <c r="K109" i="1"/>
  <c r="K107" i="1"/>
  <c r="K106" i="1"/>
  <c r="K105" i="1"/>
  <c r="K104" i="1"/>
  <c r="D19" i="5" s="1"/>
  <c r="K103" i="1"/>
  <c r="D18" i="5" s="1"/>
  <c r="K89" i="1"/>
  <c r="K57" i="1"/>
  <c r="K60" i="1"/>
  <c r="K99" i="1"/>
  <c r="K98" i="1"/>
  <c r="K97" i="1"/>
  <c r="K96" i="1"/>
  <c r="K95" i="1"/>
  <c r="K94" i="1"/>
  <c r="K93" i="1"/>
  <c r="K92" i="1"/>
  <c r="K91" i="1"/>
  <c r="K90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9" i="1"/>
  <c r="K58" i="1"/>
  <c r="K34" i="1"/>
  <c r="K39" i="1"/>
  <c r="K56" i="1"/>
  <c r="K33" i="1"/>
  <c r="K55" i="1"/>
  <c r="K54" i="1"/>
  <c r="K53" i="1"/>
  <c r="K52" i="1"/>
  <c r="K51" i="1"/>
  <c r="K50" i="1"/>
  <c r="K49" i="1"/>
  <c r="K48" i="1"/>
  <c r="K47" i="1"/>
  <c r="K46" i="1"/>
  <c r="K45" i="1"/>
  <c r="K26" i="1"/>
  <c r="K44" i="1"/>
  <c r="K43" i="1"/>
  <c r="K42" i="1"/>
  <c r="K41" i="1"/>
  <c r="K40" i="1"/>
  <c r="K25" i="1"/>
  <c r="K38" i="1"/>
  <c r="K37" i="1"/>
  <c r="K36" i="1"/>
  <c r="K17" i="1"/>
  <c r="K35" i="1"/>
  <c r="K20" i="1"/>
  <c r="K19" i="1"/>
  <c r="K30" i="1"/>
  <c r="K32" i="1"/>
  <c r="K31" i="1"/>
  <c r="K27" i="1"/>
  <c r="K29" i="1"/>
  <c r="K28" i="1"/>
  <c r="K14" i="1"/>
  <c r="K24" i="1"/>
  <c r="K13" i="1"/>
  <c r="K11" i="1"/>
  <c r="K9" i="1"/>
  <c r="K23" i="1"/>
  <c r="K22" i="1"/>
  <c r="K21" i="1"/>
  <c r="K7" i="1"/>
  <c r="D14" i="5" s="1"/>
  <c r="K18" i="1"/>
  <c r="K16" i="1"/>
  <c r="K15" i="1"/>
  <c r="K12" i="1"/>
  <c r="K10" i="1"/>
  <c r="K8" i="1"/>
  <c r="K6" i="1"/>
  <c r="D13" i="5" s="1"/>
  <c r="K5" i="1"/>
  <c r="D12" i="5" s="1"/>
  <c r="B7" i="4" l="1"/>
  <c r="B7" i="1"/>
  <c r="B89" i="4"/>
  <c r="B90" i="4" s="1"/>
  <c r="B352" i="1"/>
  <c r="B341" i="1"/>
  <c r="B305" i="1"/>
  <c r="B258" i="1"/>
  <c r="B259" i="1"/>
  <c r="B214" i="1"/>
  <c r="B159" i="1"/>
  <c r="B160" i="1" s="1"/>
  <c r="B106" i="1"/>
  <c r="B107" i="1" s="1"/>
  <c r="B266" i="4"/>
  <c r="B248" i="4"/>
  <c r="B249" i="4" s="1"/>
  <c r="B222" i="4"/>
  <c r="B180" i="4"/>
  <c r="B128" i="4"/>
  <c r="B46" i="4"/>
  <c r="D7" i="5"/>
  <c r="D8" i="5"/>
  <c r="D9" i="5"/>
  <c r="D54" i="5"/>
  <c r="D55" i="5"/>
  <c r="D53" i="5"/>
  <c r="A263" i="4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45" i="4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20" i="4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177" i="4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126" i="4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86" i="4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43" i="4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B8" i="1" l="1"/>
  <c r="B8" i="4"/>
  <c r="B9" i="4" s="1"/>
  <c r="B353" i="1"/>
  <c r="B354" i="1" s="1"/>
  <c r="B342" i="1"/>
  <c r="B343" i="1" s="1"/>
  <c r="B344" i="1" s="1"/>
  <c r="B345" i="1" s="1"/>
  <c r="B306" i="1"/>
  <c r="B307" i="1" s="1"/>
  <c r="B260" i="1"/>
  <c r="B215" i="1"/>
  <c r="B161" i="1"/>
  <c r="B162" i="1" s="1"/>
  <c r="B108" i="1"/>
  <c r="B109" i="1" s="1"/>
  <c r="B267" i="4"/>
  <c r="B250" i="4"/>
  <c r="B223" i="4"/>
  <c r="B224" i="4" s="1"/>
  <c r="B181" i="4"/>
  <c r="B182" i="4" s="1"/>
  <c r="B129" i="4"/>
  <c r="B91" i="4"/>
  <c r="B47" i="4"/>
  <c r="C9" i="5"/>
  <c r="C8" i="5"/>
  <c r="C7" i="5"/>
  <c r="B53" i="5"/>
  <c r="C53" i="5"/>
  <c r="B55" i="5"/>
  <c r="C55" i="5"/>
  <c r="B54" i="5"/>
  <c r="C54" i="5"/>
  <c r="B355" i="1" l="1"/>
  <c r="B356" i="1" s="1"/>
  <c r="B358" i="1" s="1"/>
  <c r="B10" i="4"/>
  <c r="B11" i="4" s="1"/>
  <c r="B9" i="1"/>
  <c r="B346" i="1"/>
  <c r="B308" i="1"/>
  <c r="B309" i="1" s="1"/>
  <c r="B261" i="1"/>
  <c r="B216" i="1"/>
  <c r="B163" i="1"/>
  <c r="B164" i="1" s="1"/>
  <c r="B110" i="1"/>
  <c r="B268" i="4"/>
  <c r="B270" i="4" s="1"/>
  <c r="B271" i="4" s="1"/>
  <c r="B251" i="4"/>
  <c r="B225" i="4"/>
  <c r="B184" i="4"/>
  <c r="B130" i="4"/>
  <c r="B92" i="4"/>
  <c r="B48" i="4"/>
  <c r="B49" i="4" s="1"/>
  <c r="B10" i="1" l="1"/>
  <c r="B11" i="1" s="1"/>
  <c r="B12" i="4"/>
  <c r="B359" i="1"/>
  <c r="B360" i="1" s="1"/>
  <c r="B310" i="1"/>
  <c r="B311" i="1"/>
  <c r="B262" i="1"/>
  <c r="B217" i="1"/>
  <c r="B165" i="1"/>
  <c r="B166" i="1" s="1"/>
  <c r="B111" i="1"/>
  <c r="B112" i="1" s="1"/>
  <c r="B113" i="1" s="1"/>
  <c r="B272" i="4"/>
  <c r="B273" i="4" s="1"/>
  <c r="B252" i="4"/>
  <c r="B226" i="4"/>
  <c r="B227" i="4" s="1"/>
  <c r="B228" i="4" s="1"/>
  <c r="B185" i="4"/>
  <c r="B131" i="4"/>
  <c r="B132" i="4" s="1"/>
  <c r="B93" i="4"/>
  <c r="B50" i="4"/>
  <c r="B51" i="4" s="1"/>
  <c r="B52" i="4" s="1"/>
  <c r="B53" i="4" s="1"/>
  <c r="B54" i="4" s="1"/>
  <c r="A350" i="1"/>
  <c r="A351" i="1" s="1"/>
  <c r="A352" i="1" s="1"/>
  <c r="A353" i="1" s="1"/>
  <c r="A354" i="1" s="1"/>
  <c r="A355" i="1" s="1"/>
  <c r="A356" i="1" s="1"/>
  <c r="A357" i="1" s="1"/>
  <c r="A358" i="1" s="1"/>
  <c r="A359" i="1" s="1"/>
  <c r="A338" i="1"/>
  <c r="A339" i="1" s="1"/>
  <c r="A340" i="1" s="1"/>
  <c r="A341" i="1" s="1"/>
  <c r="A342" i="1" s="1"/>
  <c r="A343" i="1" s="1"/>
  <c r="A344" i="1" s="1"/>
  <c r="A345" i="1" s="1"/>
  <c r="A346" i="1" s="1"/>
  <c r="A302" i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256" i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12" i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156" i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B12" i="1" l="1"/>
  <c r="B13" i="1" s="1"/>
  <c r="B13" i="4"/>
  <c r="B14" i="4" s="1"/>
  <c r="B361" i="1"/>
  <c r="A285" i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327" i="1"/>
  <c r="A328" i="1" s="1"/>
  <c r="A329" i="1" s="1"/>
  <c r="A330" i="1" s="1"/>
  <c r="A331" i="1" s="1"/>
  <c r="A332" i="1" s="1"/>
  <c r="A333" i="1" s="1"/>
  <c r="A334" i="1" s="1"/>
  <c r="B312" i="1"/>
  <c r="B263" i="1"/>
  <c r="B218" i="1"/>
  <c r="B219" i="1" s="1"/>
  <c r="B167" i="1"/>
  <c r="B114" i="1"/>
  <c r="B253" i="4"/>
  <c r="B254" i="4" s="1"/>
  <c r="B255" i="4" s="1"/>
  <c r="B256" i="4" s="1"/>
  <c r="B257" i="4" s="1"/>
  <c r="B229" i="4"/>
  <c r="B230" i="4" s="1"/>
  <c r="B186" i="4"/>
  <c r="B187" i="4" s="1"/>
  <c r="B135" i="4"/>
  <c r="B136" i="4" s="1"/>
  <c r="B94" i="4"/>
  <c r="B55" i="4"/>
  <c r="B56" i="4" s="1"/>
  <c r="B57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A360" i="1"/>
  <c r="A361" i="1" s="1"/>
  <c r="A247" i="1"/>
  <c r="A248" i="1" s="1"/>
  <c r="A249" i="1" s="1"/>
  <c r="A250" i="1" s="1"/>
  <c r="A251" i="1" s="1"/>
  <c r="A252" i="1" s="1"/>
  <c r="A142" i="1"/>
  <c r="A143" i="1" s="1"/>
  <c r="A144" i="1" s="1"/>
  <c r="A145" i="1" s="1"/>
  <c r="A146" i="1" s="1"/>
  <c r="A147" i="1" s="1"/>
  <c r="A148" i="1" s="1"/>
  <c r="A149" i="1" s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B15" i="4" l="1"/>
  <c r="B14" i="1"/>
  <c r="B15" i="1" s="1"/>
  <c r="B313" i="1"/>
  <c r="B314" i="1" s="1"/>
  <c r="B315" i="1" s="1"/>
  <c r="B317" i="1" s="1"/>
  <c r="B318" i="1" s="1"/>
  <c r="B264" i="1"/>
  <c r="B220" i="1"/>
  <c r="B168" i="1"/>
  <c r="B117" i="1"/>
  <c r="B258" i="4"/>
  <c r="B231" i="4"/>
  <c r="B233" i="4" s="1"/>
  <c r="B234" i="4" s="1"/>
  <c r="B235" i="4" s="1"/>
  <c r="B236" i="4" s="1"/>
  <c r="B237" i="4" s="1"/>
  <c r="B239" i="4" s="1"/>
  <c r="B240" i="4" s="1"/>
  <c r="B241" i="4" s="1"/>
  <c r="B188" i="4"/>
  <c r="B189" i="4" s="1"/>
  <c r="B190" i="4" s="1"/>
  <c r="B191" i="4" s="1"/>
  <c r="B192" i="4" s="1"/>
  <c r="B193" i="4" s="1"/>
  <c r="B194" i="4" s="1"/>
  <c r="B196" i="4" s="1"/>
  <c r="B197" i="4" s="1"/>
  <c r="B198" i="4" s="1"/>
  <c r="B137" i="4"/>
  <c r="B138" i="4" s="1"/>
  <c r="B139" i="4" s="1"/>
  <c r="B95" i="4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A150" i="1"/>
  <c r="A151" i="1" s="1"/>
  <c r="A152" i="1" s="1"/>
  <c r="B16" i="4" l="1"/>
  <c r="B140" i="4"/>
  <c r="B141" i="4" s="1"/>
  <c r="B142" i="4" s="1"/>
  <c r="B143" i="4" s="1"/>
  <c r="B144" i="4" s="1"/>
  <c r="B146" i="4" s="1"/>
  <c r="B147" i="4" s="1"/>
  <c r="B148" i="4" s="1"/>
  <c r="B149" i="4" s="1"/>
  <c r="B150" i="4" s="1"/>
  <c r="B151" i="4" s="1"/>
  <c r="B152" i="4" s="1"/>
  <c r="B153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319" i="1"/>
  <c r="B320" i="1" s="1"/>
  <c r="B321" i="1" s="1"/>
  <c r="B322" i="1" s="1"/>
  <c r="B323" i="1" s="1"/>
  <c r="B324" i="1" s="1"/>
  <c r="B326" i="1" s="1"/>
  <c r="B328" i="1" s="1"/>
  <c r="B329" i="1" s="1"/>
  <c r="B330" i="1" s="1"/>
  <c r="B331" i="1" s="1"/>
  <c r="B332" i="1" s="1"/>
  <c r="B333" i="1" s="1"/>
  <c r="B334" i="1" s="1"/>
  <c r="B16" i="1"/>
  <c r="B265" i="1"/>
  <c r="B221" i="1"/>
  <c r="B169" i="1"/>
  <c r="B170" i="1" s="1"/>
  <c r="B171" i="1" s="1"/>
  <c r="B172" i="1" s="1"/>
  <c r="B173" i="1" s="1"/>
  <c r="B176" i="1" s="1"/>
  <c r="B177" i="1" s="1"/>
  <c r="B178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3" i="1" s="1"/>
  <c r="B194" i="1" s="1"/>
  <c r="B195" i="1" s="1"/>
  <c r="B196" i="1" s="1"/>
  <c r="B197" i="1" s="1"/>
  <c r="B198" i="1" s="1"/>
  <c r="B200" i="1" s="1"/>
  <c r="B202" i="1" s="1"/>
  <c r="B203" i="1" s="1"/>
  <c r="B204" i="1" s="1"/>
  <c r="B205" i="1" s="1"/>
  <c r="B207" i="1" s="1"/>
  <c r="B208" i="1" s="1"/>
  <c r="B118" i="1"/>
  <c r="B119" i="1" s="1"/>
  <c r="B199" i="4"/>
  <c r="B200" i="4" s="1"/>
  <c r="B202" i="4" s="1"/>
  <c r="B203" i="4" s="1"/>
  <c r="B204" i="4" s="1"/>
  <c r="B205" i="4" s="1"/>
  <c r="B206" i="4" s="1"/>
  <c r="B207" i="4" s="1"/>
  <c r="B208" i="4" s="1"/>
  <c r="B210" i="4" s="1"/>
  <c r="B211" i="4" s="1"/>
  <c r="B212" i="4" s="1"/>
  <c r="B213" i="4" s="1"/>
  <c r="B214" i="4" s="1"/>
  <c r="B215" i="4" s="1"/>
  <c r="B216" i="4" s="1"/>
  <c r="B111" i="4"/>
  <c r="B112" i="4" s="1"/>
  <c r="B113" i="4" s="1"/>
  <c r="B114" i="4" s="1"/>
  <c r="B116" i="4" s="1"/>
  <c r="B117" i="4" s="1"/>
  <c r="B119" i="4" s="1"/>
  <c r="B120" i="4" s="1"/>
  <c r="B121" i="4" s="1"/>
  <c r="B122" i="4" s="1"/>
  <c r="B17" i="4" l="1"/>
  <c r="B18" i="4"/>
  <c r="B120" i="1"/>
  <c r="B121" i="1" s="1"/>
  <c r="B122" i="1" s="1"/>
  <c r="B123" i="1" s="1"/>
  <c r="B124" i="1" s="1"/>
  <c r="B125" i="1" s="1"/>
  <c r="B126" i="1" s="1"/>
  <c r="B127" i="1" s="1"/>
  <c r="B128" i="1" s="1"/>
  <c r="B129" i="1" s="1"/>
  <c r="B132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8" i="1"/>
  <c r="B19" i="1" s="1"/>
  <c r="B266" i="1"/>
  <c r="B222" i="1"/>
  <c r="B19" i="4" l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5" i="4" s="1"/>
  <c r="B36" i="4" s="1"/>
  <c r="B37" i="4" s="1"/>
  <c r="B38" i="4" s="1"/>
  <c r="B39" i="4" s="1"/>
  <c r="B20" i="1"/>
  <c r="B21" i="1" s="1"/>
  <c r="B267" i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5" i="1" s="1"/>
  <c r="B296" i="1" s="1"/>
  <c r="B298" i="1" s="1"/>
  <c r="B223" i="1"/>
  <c r="B224" i="1" s="1"/>
  <c r="B225" i="1" s="1"/>
  <c r="B226" i="1" s="1"/>
  <c r="B227" i="1" s="1"/>
  <c r="B228" i="1" s="1"/>
  <c r="B229" i="1" s="1"/>
  <c r="B230" i="1" s="1"/>
  <c r="B231" i="1" s="1"/>
  <c r="B232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2" i="1" l="1"/>
  <c r="B24" i="1" l="1"/>
  <c r="B25" i="1" s="1"/>
  <c r="B26" i="1" l="1"/>
  <c r="B27" i="1" l="1"/>
  <c r="B28" i="1" l="1"/>
  <c r="B30" i="1" l="1"/>
  <c r="B31" i="1" l="1"/>
  <c r="B32" i="1" l="1"/>
  <c r="B33" i="1" l="1"/>
  <c r="B34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9" i="5" l="1"/>
  <c r="B8" i="5"/>
  <c r="B7" i="5"/>
</calcChain>
</file>

<file path=xl/sharedStrings.xml><?xml version="1.0" encoding="utf-8"?>
<sst xmlns="http://schemas.openxmlformats.org/spreadsheetml/2006/main" count="1790" uniqueCount="783">
  <si>
    <t>ESSLXC 2019/20 MEN</t>
  </si>
  <si>
    <t>POS</t>
  </si>
  <si>
    <t>NAME</t>
  </si>
  <si>
    <t>CLUB</t>
  </si>
  <si>
    <t>R1</t>
  </si>
  <si>
    <t>R2</t>
  </si>
  <si>
    <t>R3</t>
  </si>
  <si>
    <t>R4</t>
  </si>
  <si>
    <t>R5</t>
  </si>
  <si>
    <t>TOT</t>
  </si>
  <si>
    <t>SENIOR MEN</t>
  </si>
  <si>
    <t>MATT EDMONDS</t>
  </si>
  <si>
    <t>HR</t>
  </si>
  <si>
    <t>MOUCTAR BARRY</t>
  </si>
  <si>
    <t>CPA</t>
  </si>
  <si>
    <t>BEN PEPLER</t>
  </si>
  <si>
    <t>LEW</t>
  </si>
  <si>
    <t>MATT SOUTHAM</t>
  </si>
  <si>
    <t>PETER WOODWARD</t>
  </si>
  <si>
    <t>CROW</t>
  </si>
  <si>
    <t>MATT BRITTON</t>
  </si>
  <si>
    <t>WAD</t>
  </si>
  <si>
    <t>THOMAS ALLEN</t>
  </si>
  <si>
    <t>BEX</t>
  </si>
  <si>
    <t>OLIVER CAREY</t>
  </si>
  <si>
    <t>ROCKY CLITHEROE</t>
  </si>
  <si>
    <t>MEAD</t>
  </si>
  <si>
    <t>OLLIE WELCH</t>
  </si>
  <si>
    <t>GARRY WRIGHT</t>
  </si>
  <si>
    <t>PHILIP BARKER</t>
  </si>
  <si>
    <t>BTRI</t>
  </si>
  <si>
    <t>PAUL HENDERSON</t>
  </si>
  <si>
    <t>HAIL</t>
  </si>
  <si>
    <t>DANNY TURNOCK</t>
  </si>
  <si>
    <t>EWAN ROSS</t>
  </si>
  <si>
    <t>SHAY ROSENTHAL</t>
  </si>
  <si>
    <t>DALE SAXBY</t>
  </si>
  <si>
    <t>HUW OLIPHANT</t>
  </si>
  <si>
    <t>SIMON LENTON</t>
  </si>
  <si>
    <t>KEITH AXELL</t>
  </si>
  <si>
    <t>ADAM MANSBRIDGE</t>
  </si>
  <si>
    <t>PRS</t>
  </si>
  <si>
    <t>MATTHEW LINAKER</t>
  </si>
  <si>
    <t>A80</t>
  </si>
  <si>
    <t>JACOB WILKINSON</t>
  </si>
  <si>
    <t>CHRIS REID</t>
  </si>
  <si>
    <t>ETHAN HUNTER</t>
  </si>
  <si>
    <t>TRIT</t>
  </si>
  <si>
    <t>STEPHEN HUDSON</t>
  </si>
  <si>
    <t>SAM BROWN</t>
  </si>
  <si>
    <t>ADAM OSMAN</t>
  </si>
  <si>
    <t>HAC</t>
  </si>
  <si>
    <t>OISIN O'BRIEN</t>
  </si>
  <si>
    <t>JACK ARSCOTT</t>
  </si>
  <si>
    <t>PETER NOON</t>
  </si>
  <si>
    <t>JAMIE WOOLGAR</t>
  </si>
  <si>
    <t>CHRIS HAWKES</t>
  </si>
  <si>
    <t>BRF</t>
  </si>
  <si>
    <t>MARTIN EDNEY</t>
  </si>
  <si>
    <t>MATT FLANAGAN</t>
  </si>
  <si>
    <t>MARK POPE</t>
  </si>
  <si>
    <t>JAMIE BUSHNELL</t>
  </si>
  <si>
    <t>LEIGH BAKER</t>
  </si>
  <si>
    <t>TOM BAILEY</t>
  </si>
  <si>
    <t>JAMIE KENNEDY</t>
  </si>
  <si>
    <t>JAMIE YATES</t>
  </si>
  <si>
    <t>LEE HEWSON</t>
  </si>
  <si>
    <t>RICKY WARREN</t>
  </si>
  <si>
    <t>ASH GOSLING</t>
  </si>
  <si>
    <t>ROB JESSOP</t>
  </si>
  <si>
    <t>IAN PAINE</t>
  </si>
  <si>
    <t>PETER DRAKE</t>
  </si>
  <si>
    <t>ADAM MARLOW</t>
  </si>
  <si>
    <t>CHRIS APPLEGATE</t>
  </si>
  <si>
    <t>MATT HARBORD</t>
  </si>
  <si>
    <t>STEPHEN WEBB</t>
  </si>
  <si>
    <t>BRADLEY GALLOWAY</t>
  </si>
  <si>
    <t>MICHAEL GILLINGHAM</t>
  </si>
  <si>
    <t>SUREYYA KURTAY</t>
  </si>
  <si>
    <t>COPE HEWITT</t>
  </si>
  <si>
    <t>KIERAN CAMBURN</t>
  </si>
  <si>
    <t>PHIL MULVEY</t>
  </si>
  <si>
    <t>JOSH TEECE</t>
  </si>
  <si>
    <t>DAVID BRADFORD</t>
  </si>
  <si>
    <t>TOM CLEWLEY</t>
  </si>
  <si>
    <t>JAMES BRYANT</t>
  </si>
  <si>
    <t>ROCCO PAONE</t>
  </si>
  <si>
    <t>STUART PELLING</t>
  </si>
  <si>
    <t>RICHARD DAVIS</t>
  </si>
  <si>
    <t>HYWEL GYLES</t>
  </si>
  <si>
    <t>CHRIS SHOULT</t>
  </si>
  <si>
    <t>LIAM BROOKS</t>
  </si>
  <si>
    <t>COLIN BROWNE</t>
  </si>
  <si>
    <t>LIAM COLLINGTON</t>
  </si>
  <si>
    <t>ADAM HAVERLEY</t>
  </si>
  <si>
    <t>IAIN WATSON</t>
  </si>
  <si>
    <t>ANDREW RENDALL</t>
  </si>
  <si>
    <t>JASON LEE</t>
  </si>
  <si>
    <t>RICHARD JONES</t>
  </si>
  <si>
    <t>JAMES CROMBIE</t>
  </si>
  <si>
    <t>WILLIAM CAREY</t>
  </si>
  <si>
    <t>ROSS BROCKLEHURST</t>
  </si>
  <si>
    <t>ANDREW EDMONDS</t>
  </si>
  <si>
    <t>IAN BALMER</t>
  </si>
  <si>
    <t>MATTHEW TERRY</t>
  </si>
  <si>
    <t>GUY WILLIAMS</t>
  </si>
  <si>
    <t>MATT BASTIN</t>
  </si>
  <si>
    <t>M40</t>
  </si>
  <si>
    <t>TOBY MEANWELL</t>
  </si>
  <si>
    <t>JAMIE KEDDIE</t>
  </si>
  <si>
    <t>GORDON BERRY</t>
  </si>
  <si>
    <t>OLLY BLAYDON</t>
  </si>
  <si>
    <t>BEN HODGSON</t>
  </si>
  <si>
    <t>JAMES ROBERTS</t>
  </si>
  <si>
    <t>DAVID WOOLLARD</t>
  </si>
  <si>
    <t>PAUL BURCHETT</t>
  </si>
  <si>
    <t>BEN MORRIS</t>
  </si>
  <si>
    <t>DAVE STEWART</t>
  </si>
  <si>
    <t>GARETH TAPLIN</t>
  </si>
  <si>
    <t>ED BARNES</t>
  </si>
  <si>
    <t>OLIVER FROOM</t>
  </si>
  <si>
    <t>CARL BARTON</t>
  </si>
  <si>
    <t>MARK SMITH</t>
  </si>
  <si>
    <t>JON MUNT</t>
  </si>
  <si>
    <t>CHRISTOPHER TURP</t>
  </si>
  <si>
    <t>DAVID HUCKELL</t>
  </si>
  <si>
    <t>NEIL SMITH</t>
  </si>
  <si>
    <t>PHIL WRIGHT</t>
  </si>
  <si>
    <t>STEVE SMITH</t>
  </si>
  <si>
    <t>JOHN SANDERS</t>
  </si>
  <si>
    <t>GREG DUKE</t>
  </si>
  <si>
    <t>STEPHEN MANKLOW</t>
  </si>
  <si>
    <t>CHRISTOPHER LUGG</t>
  </si>
  <si>
    <t>WAYNE LANGLEY</t>
  </si>
  <si>
    <t>GARETH JONES</t>
  </si>
  <si>
    <t>JOHN WILKINSON</t>
  </si>
  <si>
    <t>MATT BRADFORD</t>
  </si>
  <si>
    <t>ADAM VAUGHAN</t>
  </si>
  <si>
    <t>MARK GOODMAN</t>
  </si>
  <si>
    <t>LEIGH HARRIS</t>
  </si>
  <si>
    <t>ROBERT COOPER</t>
  </si>
  <si>
    <t>DAVID BELL</t>
  </si>
  <si>
    <t>ANTONY HYLTON</t>
  </si>
  <si>
    <t>LEE ADAMS</t>
  </si>
  <si>
    <t>LEE DUNSTALL</t>
  </si>
  <si>
    <t>STEVE OFFORD</t>
  </si>
  <si>
    <t>RICHARD GARDINER</t>
  </si>
  <si>
    <t>SIMON BOURNE</t>
  </si>
  <si>
    <t>RICHARD PAINE</t>
  </si>
  <si>
    <t>BADRINATH MOHANDAS</t>
  </si>
  <si>
    <t>PAUL STANDEN-PAYNE</t>
  </si>
  <si>
    <t>M45</t>
  </si>
  <si>
    <t>IAN MCLAREN</t>
  </si>
  <si>
    <t>DEAN TAYLOR</t>
  </si>
  <si>
    <t>MIKE GREEN</t>
  </si>
  <si>
    <t>MARK CAGE</t>
  </si>
  <si>
    <t>NIGEL JEWELL</t>
  </si>
  <si>
    <t>RUSSELL BECKETT</t>
  </si>
  <si>
    <t>PHILIP HANDRIHAN</t>
  </si>
  <si>
    <t>NATHAN HUNTER</t>
  </si>
  <si>
    <t>ANDREW MASTERS</t>
  </si>
  <si>
    <t>ANDREW CLARK</t>
  </si>
  <si>
    <t>TONY LAVENDER</t>
  </si>
  <si>
    <t>GARY MARSHALL</t>
  </si>
  <si>
    <t>NEIL DAVIDSON</t>
  </si>
  <si>
    <t>CARL DOWLING</t>
  </si>
  <si>
    <t>JASON REMINGTON</t>
  </si>
  <si>
    <t>RAYMOND SMITH</t>
  </si>
  <si>
    <t>ASHLEY BOX</t>
  </si>
  <si>
    <t>PHIL WOOD</t>
  </si>
  <si>
    <t>GARY SKINNER</t>
  </si>
  <si>
    <t>ROB O'HALLORAN</t>
  </si>
  <si>
    <t>EDWARD DIPLOCK</t>
  </si>
  <si>
    <t>ANDY DIPLOCK</t>
  </si>
  <si>
    <t>MARK MCMILLAN</t>
  </si>
  <si>
    <t>TIM CLEMENTS</t>
  </si>
  <si>
    <t>DAVID GREENAWAY</t>
  </si>
  <si>
    <t>ADRIAN PERKINS</t>
  </si>
  <si>
    <t>ANDREW MCLENNAN</t>
  </si>
  <si>
    <t>DAN MARSHMAN</t>
  </si>
  <si>
    <t>JEFF YOUNG</t>
  </si>
  <si>
    <t>ROGER WATTS</t>
  </si>
  <si>
    <t>PAUL BAILEY</t>
  </si>
  <si>
    <t>MAL BURDEN</t>
  </si>
  <si>
    <t>DARREN HALE</t>
  </si>
  <si>
    <t>DAN LAURENT</t>
  </si>
  <si>
    <t>ANDY RUFFELL</t>
  </si>
  <si>
    <t>IAN FOXALL</t>
  </si>
  <si>
    <t>GRAHAM PENNY</t>
  </si>
  <si>
    <t>RICHARD GREENWOOD</t>
  </si>
  <si>
    <t>ROLANDO HUTCHINSON</t>
  </si>
  <si>
    <t>JAMES MARRON</t>
  </si>
  <si>
    <t>NICK CAMPBELL</t>
  </si>
  <si>
    <t>EMLYN JONES</t>
  </si>
  <si>
    <t>ALISTAIR MARSHMAN</t>
  </si>
  <si>
    <t>STEPHEN BURGESS</t>
  </si>
  <si>
    <t>TERRY MERRY</t>
  </si>
  <si>
    <t>MARTIN HARMAN</t>
  </si>
  <si>
    <t>M50</t>
  </si>
  <si>
    <t>SHANE SNOW</t>
  </si>
  <si>
    <t>MARTIN BELL</t>
  </si>
  <si>
    <t>DARREN BARZEE</t>
  </si>
  <si>
    <t>GUY BLACKDEN</t>
  </si>
  <si>
    <t>BOB COOK</t>
  </si>
  <si>
    <t>ED MCKINNEY</t>
  </si>
  <si>
    <t>GRAEME GRASS</t>
  </si>
  <si>
    <t>SCOTT MUIR</t>
  </si>
  <si>
    <t>DAVID PALMER</t>
  </si>
  <si>
    <t>GREG ANDERSON</t>
  </si>
  <si>
    <t>SIMON CAREY</t>
  </si>
  <si>
    <t>IAN SHAPTON</t>
  </si>
  <si>
    <t>DAVID MERCER</t>
  </si>
  <si>
    <t>GRANT DOCKSEY</t>
  </si>
  <si>
    <t>NIGEL DUCKWORTH</t>
  </si>
  <si>
    <t>ROB STANWAY</t>
  </si>
  <si>
    <t>GEOFFREY TONDEUR</t>
  </si>
  <si>
    <t>GARY SMITH</t>
  </si>
  <si>
    <t>DAVID BAILEY</t>
  </si>
  <si>
    <t>TERRY HARVEY</t>
  </si>
  <si>
    <t>RUSSELL AITKENHEAD</t>
  </si>
  <si>
    <t>ALEX TANG</t>
  </si>
  <si>
    <t>EDDIE WINTER</t>
  </si>
  <si>
    <t>SIMON LEONARD</t>
  </si>
  <si>
    <t>PAUL STEVENS</t>
  </si>
  <si>
    <t>DAMIAN GIBBS</t>
  </si>
  <si>
    <t>COLIN HANKS</t>
  </si>
  <si>
    <t>JASON HOPKINSON</t>
  </si>
  <si>
    <t>JAMES CLARKE</t>
  </si>
  <si>
    <t>RICK CURTIS</t>
  </si>
  <si>
    <t>JOHN DRYDEN</t>
  </si>
  <si>
    <t>ROBERT YOUNG</t>
  </si>
  <si>
    <t>DARREN BRODERICK</t>
  </si>
  <si>
    <t>SEAN TESTER</t>
  </si>
  <si>
    <t>ANDREW SAUNDERS</t>
  </si>
  <si>
    <t>DAVID ROGERS</t>
  </si>
  <si>
    <t>JAMES GRAHAM</t>
  </si>
  <si>
    <t>TREVOR SAUNDERS</t>
  </si>
  <si>
    <t>PHILIP LONG</t>
  </si>
  <si>
    <t>M55</t>
  </si>
  <si>
    <t>JONATHAN BURRELL</t>
  </si>
  <si>
    <t>MARTIN NOAKES</t>
  </si>
  <si>
    <t>IAN FINES</t>
  </si>
  <si>
    <t>CHRIS BRANT</t>
  </si>
  <si>
    <t>KEV HANCOCK</t>
  </si>
  <si>
    <t>IAN WESTON</t>
  </si>
  <si>
    <t>TONY DUREY</t>
  </si>
  <si>
    <t>JONNIE ANDREWS</t>
  </si>
  <si>
    <t>STEVE BOLTON</t>
  </si>
  <si>
    <t>MARK ROYDEN</t>
  </si>
  <si>
    <t>JEREMY SANKEY</t>
  </si>
  <si>
    <t>GRAHAM WEST</t>
  </si>
  <si>
    <t>DAVID FOSTER</t>
  </si>
  <si>
    <t>PAUL HOWELL</t>
  </si>
  <si>
    <t>KEVIN BLOWERS</t>
  </si>
  <si>
    <t>FRED GRAHAM</t>
  </si>
  <si>
    <t>ANDY THEODOULIDES</t>
  </si>
  <si>
    <t>JONATHAN MORRIS</t>
  </si>
  <si>
    <t>MANFRED ENGLER</t>
  </si>
  <si>
    <t>PETER COOK</t>
  </si>
  <si>
    <t>ALAN ROBERTS</t>
  </si>
  <si>
    <t>RICHARD MARRIOTT</t>
  </si>
  <si>
    <t>DOMINIC OSMAN-ALLU</t>
  </si>
  <si>
    <t>SANTI BRAGE</t>
  </si>
  <si>
    <t>NEIL MASKELL</t>
  </si>
  <si>
    <t>CHRIS ASHBY</t>
  </si>
  <si>
    <t>MICHAEL TWINE</t>
  </si>
  <si>
    <t>PAUL BAXTER</t>
  </si>
  <si>
    <t>NEIL JEFFRIES</t>
  </si>
  <si>
    <t>PIERS BRUNNING</t>
  </si>
  <si>
    <t>DAVE MORRIS</t>
  </si>
  <si>
    <t>ROBERT KELLEHER</t>
  </si>
  <si>
    <t>JULIAN MILLS</t>
  </si>
  <si>
    <t>KARL WHEELER</t>
  </si>
  <si>
    <t>ALEX VALENTINO</t>
  </si>
  <si>
    <t>IAN LEE</t>
  </si>
  <si>
    <t>ANDREW PAYNE</t>
  </si>
  <si>
    <t>JOHN BROOKER</t>
  </si>
  <si>
    <t>TIM MONSON</t>
  </si>
  <si>
    <t>SIMON ROBERTS</t>
  </si>
  <si>
    <t>KEVIN BATTELL</t>
  </si>
  <si>
    <t>M60</t>
  </si>
  <si>
    <t>ALAN BUCKLE</t>
  </si>
  <si>
    <t>MIKE THOMPSON</t>
  </si>
  <si>
    <t>GRAHAM PURDYE</t>
  </si>
  <si>
    <t>BOB PAGE</t>
  </si>
  <si>
    <t>BRYAN TAPSELL</t>
  </si>
  <si>
    <t>JOHN SANDERSON</t>
  </si>
  <si>
    <t>KEVIN BURTON</t>
  </si>
  <si>
    <t>DAVID BRATBY</t>
  </si>
  <si>
    <t>GRAEME HEATON</t>
  </si>
  <si>
    <t>GRAHAM CLARK</t>
  </si>
  <si>
    <t>PAUL HOPE</t>
  </si>
  <si>
    <t>RICK BURNE</t>
  </si>
  <si>
    <t>IAIN WILLATT</t>
  </si>
  <si>
    <t>MALCOLM JONES</t>
  </si>
  <si>
    <t>BRENT PARKER</t>
  </si>
  <si>
    <t>ANDY LEE</t>
  </si>
  <si>
    <t>MICHAEL MILLER</t>
  </si>
  <si>
    <t>ANDREW CHITTY</t>
  </si>
  <si>
    <t>GEOFF WATSON</t>
  </si>
  <si>
    <t>ROGER STONE</t>
  </si>
  <si>
    <t>ROBERT WEIGHELL</t>
  </si>
  <si>
    <t>CHRISTOPHER GOLDING</t>
  </si>
  <si>
    <t>MARTIN CROW</t>
  </si>
  <si>
    <t>RON CUTBILL</t>
  </si>
  <si>
    <t>JAMES WELBURY</t>
  </si>
  <si>
    <t>COLIN BURBAGE</t>
  </si>
  <si>
    <t>STEVE DAVEY</t>
  </si>
  <si>
    <t>PETE THOMAS</t>
  </si>
  <si>
    <t>M65</t>
  </si>
  <si>
    <t>M70</t>
  </si>
  <si>
    <t>DAVID PRINCE-ILES</t>
  </si>
  <si>
    <t>MIKE STOKES</t>
  </si>
  <si>
    <t>BOB HUGHES</t>
  </si>
  <si>
    <t>PETER BURFOOT</t>
  </si>
  <si>
    <t>PETER WEEKS</t>
  </si>
  <si>
    <t>TERRY AVEY</t>
  </si>
  <si>
    <t>JOHN GATELY</t>
  </si>
  <si>
    <t>TERRY WARD</t>
  </si>
  <si>
    <t>TERRY KITSON</t>
  </si>
  <si>
    <t>TONY WILSON</t>
  </si>
  <si>
    <t>NORMAN HARRIS</t>
  </si>
  <si>
    <t>JOHN NASH</t>
  </si>
  <si>
    <t>DAVID OXBROW</t>
  </si>
  <si>
    <t>DAVID GUCKENHEIM</t>
  </si>
  <si>
    <t>MICHAEL KIRBY</t>
  </si>
  <si>
    <t>BOB ARCHER</t>
  </si>
  <si>
    <t>MICK COX</t>
  </si>
  <si>
    <t>RICHARD KING</t>
  </si>
  <si>
    <t>BRIAN WINN</t>
  </si>
  <si>
    <t>RICHARD BATES</t>
  </si>
  <si>
    <t>TOM FLOWERS</t>
  </si>
  <si>
    <t>JOSEPH CASSAR</t>
  </si>
  <si>
    <t>THOMAS MARCHANT</t>
  </si>
  <si>
    <t>PATRICK MARSDEN</t>
  </si>
  <si>
    <t>KEVIN DRAPER</t>
  </si>
  <si>
    <t>ROBERT LIPSCOMBE</t>
  </si>
  <si>
    <t>MATT COX</t>
  </si>
  <si>
    <t>SCOTT PARSONS</t>
  </si>
  <si>
    <t>LEELAND PAVEY</t>
  </si>
  <si>
    <t>ANDREW STOLTON</t>
  </si>
  <si>
    <t>ANDREW SEIVEWRIGHT</t>
  </si>
  <si>
    <t>ALEX COLE</t>
  </si>
  <si>
    <t>KEVIN MCULDING</t>
  </si>
  <si>
    <t>ALBERT KEMP</t>
  </si>
  <si>
    <t>SAM SHARPLES</t>
  </si>
  <si>
    <t>STUART ROBINSON</t>
  </si>
  <si>
    <t>ALISTAIRE HOWITT</t>
  </si>
  <si>
    <t>MATTHEW GILLARD</t>
  </si>
  <si>
    <t>MARTIN MARUAN</t>
  </si>
  <si>
    <t>THOMAS BANNER</t>
  </si>
  <si>
    <t>WILL DANDO</t>
  </si>
  <si>
    <t>KEVIN CODA</t>
  </si>
  <si>
    <t>Key</t>
  </si>
  <si>
    <t>Clubs in the League</t>
  </si>
  <si>
    <t>Arena 80</t>
  </si>
  <si>
    <t xml:space="preserve">Bexhill Runners and Triathletes </t>
  </si>
  <si>
    <t>BRTRI</t>
  </si>
  <si>
    <t>Brighton Tri Club</t>
  </si>
  <si>
    <t>CPA *</t>
  </si>
  <si>
    <t>Central Park Athletics</t>
  </si>
  <si>
    <t>Crowborough Runners</t>
  </si>
  <si>
    <t>EAST/BDY</t>
  </si>
  <si>
    <t>Eastbourne Rovers and Bodyworks</t>
  </si>
  <si>
    <t>Hailsham Harriers</t>
  </si>
  <si>
    <t>Hastings AC</t>
  </si>
  <si>
    <t>Hastings Runners</t>
  </si>
  <si>
    <t>HTH/UCK</t>
  </si>
  <si>
    <t>HTH/UCK  Heathfield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</si>
  <si>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</si>
  <si>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</si>
  <si>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</si>
  <si>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</si>
  <si>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</si>
  <si>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WILL MONNINGTON</t>
  </si>
  <si>
    <t>JOSH NISBITT</t>
  </si>
  <si>
    <t>SAM DOWLER</t>
  </si>
  <si>
    <t>DAVID TURNER (HAC)</t>
  </si>
  <si>
    <t>DAVID TURNER (UR)</t>
  </si>
  <si>
    <t>SCOTT O'ROURKE</t>
  </si>
  <si>
    <t>IAN HILDER</t>
  </si>
  <si>
    <t>PAUL RACKSHAW</t>
  </si>
  <si>
    <t>NICK FARLEY (PRS)</t>
  </si>
  <si>
    <t>NICK FARLEY (TRIT)</t>
  </si>
  <si>
    <t>MATTHEW WINN</t>
  </si>
  <si>
    <t>DAVID HOCKEY</t>
  </si>
  <si>
    <t>CHRIS ASHBY (PRS)</t>
  </si>
  <si>
    <t>ALAN BROWNE</t>
  </si>
  <si>
    <t>JAMIE KINGDON</t>
  </si>
  <si>
    <t>GUY PENFOLD</t>
  </si>
  <si>
    <t>SIMON FRY</t>
  </si>
  <si>
    <t>PETER NOAKES</t>
  </si>
  <si>
    <t>ROGER HUMPHRIES</t>
  </si>
  <si>
    <t>IAN HILLIARD</t>
  </si>
  <si>
    <t>IAN KNIGHT</t>
  </si>
  <si>
    <t>ESSLXC 2019/20 WOMEN</t>
  </si>
  <si>
    <t>SENIOR WOMEN</t>
  </si>
  <si>
    <t>BEX STEVENS</t>
  </si>
  <si>
    <t>HANNAH DEUBERT</t>
  </si>
  <si>
    <t>CLARE MARTIN</t>
  </si>
  <si>
    <t>ANNEKA REDLEY</t>
  </si>
  <si>
    <t>SVENJA WE</t>
  </si>
  <si>
    <t>KATE JARMAN</t>
  </si>
  <si>
    <t>LOUISE RYAN</t>
  </si>
  <si>
    <t>CLAIRE-LOUISE BURNHAM</t>
  </si>
  <si>
    <t>GEMMA FREEMAN</t>
  </si>
  <si>
    <t>KITTY TAYLOR</t>
  </si>
  <si>
    <t>ROSE WILMOT</t>
  </si>
  <si>
    <t>CLAIRE LOCKWOOD</t>
  </si>
  <si>
    <t>SHELLEY CORNES</t>
  </si>
  <si>
    <t>MARIA MITCHELL</t>
  </si>
  <si>
    <t>EMMA COOPER</t>
  </si>
  <si>
    <t>CAT BOUNDS</t>
  </si>
  <si>
    <t>RACHEL LILES</t>
  </si>
  <si>
    <t>FRANCES LEARY</t>
  </si>
  <si>
    <t>CRO</t>
  </si>
  <si>
    <t>EMILY PETERS</t>
  </si>
  <si>
    <t>VICKI PATEL</t>
  </si>
  <si>
    <t>STACEY CLUSKER</t>
  </si>
  <si>
    <t>GRACE BAKER</t>
  </si>
  <si>
    <t>EILEEN BEACH</t>
  </si>
  <si>
    <t>ELEANOR DOCKSEY</t>
  </si>
  <si>
    <t>BECKY SMART</t>
  </si>
  <si>
    <t>SINEAD JEAVONS</t>
  </si>
  <si>
    <t>BETH HANCOCK</t>
  </si>
  <si>
    <t>REBECCA WALTON</t>
  </si>
  <si>
    <t>AMANDA FEAST</t>
  </si>
  <si>
    <t>REBECCA BUSHNELL-DUREY</t>
  </si>
  <si>
    <t>EMILY TEARLE</t>
  </si>
  <si>
    <t>KAREN MORSE</t>
  </si>
  <si>
    <t>SOPHIE SNOW</t>
  </si>
  <si>
    <t>AMY PENNELLS</t>
  </si>
  <si>
    <t>JASMIN MCULDING</t>
  </si>
  <si>
    <t>F35</t>
  </si>
  <si>
    <t>GEORGINA FROWDE</t>
  </si>
  <si>
    <t>FRANCESCA GARDNER</t>
  </si>
  <si>
    <t>LYNDSEY ARMSTRONG</t>
  </si>
  <si>
    <t>HEATHER STEVENS</t>
  </si>
  <si>
    <t>GABRIELLE BONNER</t>
  </si>
  <si>
    <t>HANNAH WEBB</t>
  </si>
  <si>
    <t>LORNA WHITE</t>
  </si>
  <si>
    <t>SARAH UNDERWOOD</t>
  </si>
  <si>
    <t>MARI LAIDLAW</t>
  </si>
  <si>
    <t>HANNAH MCMULLAN</t>
  </si>
  <si>
    <t>SARAH WOOLER</t>
  </si>
  <si>
    <t>BERENICE CONSAVELA</t>
  </si>
  <si>
    <t>LISA BUCKLAND</t>
  </si>
  <si>
    <t>JADE DA SILVA</t>
  </si>
  <si>
    <t>LYNDSEY SANDERS</t>
  </si>
  <si>
    <t>ANNA TOLMACHOVA</t>
  </si>
  <si>
    <t>NICOLA SMITH</t>
  </si>
  <si>
    <t>ERICA MARTIN</t>
  </si>
  <si>
    <t>CHARLOTTE TAYLOR</t>
  </si>
  <si>
    <t>MIN YOO-WYSZYNSKA</t>
  </si>
  <si>
    <t>JULIE REEVES</t>
  </si>
  <si>
    <t>EMMA KINGSNORTH</t>
  </si>
  <si>
    <t>LAUREN SCORDILAS</t>
  </si>
  <si>
    <t>DEBBIE DAVIS</t>
  </si>
  <si>
    <t>HELEN GODDARD</t>
  </si>
  <si>
    <t>EMMA ROLLINGS</t>
  </si>
  <si>
    <t>LORNA WATTS</t>
  </si>
  <si>
    <t>CHARLOTTE BENNETT</t>
  </si>
  <si>
    <t>CLAIRE THOMAS</t>
  </si>
  <si>
    <t>ABBIE SCHULZ</t>
  </si>
  <si>
    <t>KEIRA ASLETT</t>
  </si>
  <si>
    <t>NICOLE PROUDFOOT</t>
  </si>
  <si>
    <t>AMANDA BAHADUR</t>
  </si>
  <si>
    <t>LOUISE SHARP</t>
  </si>
  <si>
    <t>KATIE REED</t>
  </si>
  <si>
    <t>SARAH SELLENS</t>
  </si>
  <si>
    <t>KATIE URQUHART</t>
  </si>
  <si>
    <t>YULIA FRANCIS</t>
  </si>
  <si>
    <t>AMY RODWAY</t>
  </si>
  <si>
    <t>JUDITH CREASY</t>
  </si>
  <si>
    <t>JUDE NEWMAN</t>
  </si>
  <si>
    <t>F40</t>
  </si>
  <si>
    <t>ALISSA ELLIS</t>
  </si>
  <si>
    <t>VICKI WHITEHORN</t>
  </si>
  <si>
    <t>TARA JOHNSON</t>
  </si>
  <si>
    <t>EILEEN WELCH</t>
  </si>
  <si>
    <t>LISA GOLDSMITH</t>
  </si>
  <si>
    <t>ELIZABETH BROOKES</t>
  </si>
  <si>
    <t>SARAH HANNAM</t>
  </si>
  <si>
    <t>HANNAH EDLESTON</t>
  </si>
  <si>
    <t>LUCY PLANT</t>
  </si>
  <si>
    <t>DEBORAH TURNER</t>
  </si>
  <si>
    <t>PAULA CHASE</t>
  </si>
  <si>
    <t>SHARON REED</t>
  </si>
  <si>
    <t>ELLEN BROOKS</t>
  </si>
  <si>
    <t>ANDREA HARWOOD</t>
  </si>
  <si>
    <t>CLAIRE HARVEY</t>
  </si>
  <si>
    <t>HEATHER LONG</t>
  </si>
  <si>
    <t>JOANNA LINLEY</t>
  </si>
  <si>
    <t>LORRAINE WILKINSON</t>
  </si>
  <si>
    <t>EMMA MOORE</t>
  </si>
  <si>
    <t>REBECCA PARKER</t>
  </si>
  <si>
    <t>EMMA TRENAMAN</t>
  </si>
  <si>
    <t>CATHY KWAN</t>
  </si>
  <si>
    <t>LAURA WARD</t>
  </si>
  <si>
    <t>JULIE LEWIS-CLEMENTS</t>
  </si>
  <si>
    <t>CATHERINE HENNELLY</t>
  </si>
  <si>
    <t>HELEN O'SULLIVAN</t>
  </si>
  <si>
    <t>REBECCA MABON</t>
  </si>
  <si>
    <t>EMMA WALSH</t>
  </si>
  <si>
    <t>JILL VAUGHAN</t>
  </si>
  <si>
    <t>KATY MUNT</t>
  </si>
  <si>
    <t>ALEXANDRA MULVEY</t>
  </si>
  <si>
    <t>JENNY BRUTON</t>
  </si>
  <si>
    <t>CHRISSY HIGGINS</t>
  </si>
  <si>
    <t>KIRSTEN MCTEER</t>
  </si>
  <si>
    <t>KATHERINE COWAN</t>
  </si>
  <si>
    <t>HELEN WAKEFIELD</t>
  </si>
  <si>
    <t>LISA PRICE</t>
  </si>
  <si>
    <t>CATHY PENNOCK</t>
  </si>
  <si>
    <t>F45</t>
  </si>
  <si>
    <t>SUE FRY</t>
  </si>
  <si>
    <t>JULIA JONES</t>
  </si>
  <si>
    <t>EMILY ALLCHURCH</t>
  </si>
  <si>
    <t>ANOUSHKA JOHNSON</t>
  </si>
  <si>
    <t>SALLY KYLE</t>
  </si>
  <si>
    <t>ANNABEL PRESTON</t>
  </si>
  <si>
    <t>NATALIE HOADLEY</t>
  </si>
  <si>
    <t>KATE BARLOW</t>
  </si>
  <si>
    <t>SIOBHAN MCHENRY</t>
  </si>
  <si>
    <t>JOJO VAN HEERDEN</t>
  </si>
  <si>
    <t>SARAH CASE</t>
  </si>
  <si>
    <t>ROZ WILKINS</t>
  </si>
  <si>
    <t>JOANNE NEVETT</t>
  </si>
  <si>
    <t>NICOLE HENZE</t>
  </si>
  <si>
    <t>JO SMITH</t>
  </si>
  <si>
    <t>JULIET FINE</t>
  </si>
  <si>
    <t>RENEE MARIE-YOUNG</t>
  </si>
  <si>
    <t>FELICITY WILLIAMS</t>
  </si>
  <si>
    <t>AMANDA LINK</t>
  </si>
  <si>
    <t>JOHANNA BORDASS</t>
  </si>
  <si>
    <t>LISA PHILLIPS</t>
  </si>
  <si>
    <t>ANNE LOZAC'H</t>
  </si>
  <si>
    <t>LARRISSA O'HALLORAN</t>
  </si>
  <si>
    <t>LOUISE ELLIS</t>
  </si>
  <si>
    <t>YAN WU</t>
  </si>
  <si>
    <t>VICTORIA GIBBS</t>
  </si>
  <si>
    <t>AMANDA MOORE</t>
  </si>
  <si>
    <t>JO MILES</t>
  </si>
  <si>
    <t>EMMA DAVEY</t>
  </si>
  <si>
    <t>CHERYL TIDBURY</t>
  </si>
  <si>
    <t>SHANA BURCHETT</t>
  </si>
  <si>
    <t>GILL WHEELER</t>
  </si>
  <si>
    <t>SALLY MASON</t>
  </si>
  <si>
    <t>HELEN DAWSON</t>
  </si>
  <si>
    <t>SHARON KNIGHT</t>
  </si>
  <si>
    <t>ANNA CHAPLIN</t>
  </si>
  <si>
    <t>EMMA GARDNER</t>
  </si>
  <si>
    <t>TRUDY HILLMAN</t>
  </si>
  <si>
    <t>SAMANTHA JUDD</t>
  </si>
  <si>
    <t>PAM GREENSTREET</t>
  </si>
  <si>
    <t>MARIE ELLIOTT</t>
  </si>
  <si>
    <t>SUE DABBS</t>
  </si>
  <si>
    <t>CHRISTA BARZEE</t>
  </si>
  <si>
    <t>SAMANTHA KUSKU</t>
  </si>
  <si>
    <t>AMANDA HENDERSON</t>
  </si>
  <si>
    <t>RACHEL STEVENS</t>
  </si>
  <si>
    <t>DEBBIE PLANT</t>
  </si>
  <si>
    <t>CATHERINE BELTRAMINI</t>
  </si>
  <si>
    <t>EMMA BIRKS</t>
  </si>
  <si>
    <t>F50</t>
  </si>
  <si>
    <t>HELEN SIDA</t>
  </si>
  <si>
    <t>JANE COLES</t>
  </si>
  <si>
    <t>MARY DOWN</t>
  </si>
  <si>
    <t>CAROLE CRATHERN</t>
  </si>
  <si>
    <t>CAROLINE CURTIS</t>
  </si>
  <si>
    <t>EVELYN GRIFFITHS</t>
  </si>
  <si>
    <t>SAMANTHA HAYES</t>
  </si>
  <si>
    <t>JAKS ROLLS-KING</t>
  </si>
  <si>
    <t>HELEN CHATTERTON</t>
  </si>
  <si>
    <t>LIZ LUMBER</t>
  </si>
  <si>
    <t>SHARON SAUNDERS</t>
  </si>
  <si>
    <t>JO PAPPENHEIM</t>
  </si>
  <si>
    <t>JULIE ROSS</t>
  </si>
  <si>
    <t>MICHAELA MCMILLAN</t>
  </si>
  <si>
    <t>BONITA BACKHOUSE</t>
  </si>
  <si>
    <t>HELEN BOWMAN</t>
  </si>
  <si>
    <t>RUTH DAY</t>
  </si>
  <si>
    <t>CERI COOK</t>
  </si>
  <si>
    <t>NICOLE DYSON</t>
  </si>
  <si>
    <t>LISA SIM</t>
  </si>
  <si>
    <t>KAREN HOSKINS</t>
  </si>
  <si>
    <t>NICKI HOWARD</t>
  </si>
  <si>
    <t>LORRAINE DIPLOCK</t>
  </si>
  <si>
    <t>HELEN TRUMAN</t>
  </si>
  <si>
    <t>CAROLINE SKINNER</t>
  </si>
  <si>
    <t>ASHLEY O'BRIEN</t>
  </si>
  <si>
    <t>BELINDA CRAMP</t>
  </si>
  <si>
    <t>DEBRA RICHMOND</t>
  </si>
  <si>
    <t>ELAINE STONE</t>
  </si>
  <si>
    <t>FIONA YURTERI</t>
  </si>
  <si>
    <t>FENELLA MALONY</t>
  </si>
  <si>
    <t>BEVERLEY MORGAN</t>
  </si>
  <si>
    <t>JOANNA BODY</t>
  </si>
  <si>
    <t>AMANDA CROCKFORD</t>
  </si>
  <si>
    <t>JULIET BRADLEY</t>
  </si>
  <si>
    <t>DEB CANNING</t>
  </si>
  <si>
    <t>VICTORIA LAWRENCE</t>
  </si>
  <si>
    <t>HELEN MUNDAY</t>
  </si>
  <si>
    <t>PAM MATHEWS</t>
  </si>
  <si>
    <t>BELINDA HOLME</t>
  </si>
  <si>
    <t>SALLY DENBIGH</t>
  </si>
  <si>
    <t>F55</t>
  </si>
  <si>
    <t>SARAH MORRIS</t>
  </si>
  <si>
    <t>JENNY HUGHES</t>
  </si>
  <si>
    <t>ROS CHOATE</t>
  </si>
  <si>
    <t>ANDREA INGRAM</t>
  </si>
  <si>
    <t>JULIE CHICKEN</t>
  </si>
  <si>
    <t>RUTH SPILLER</t>
  </si>
  <si>
    <t>JANE PENDERED</t>
  </si>
  <si>
    <t>HAZEL BENNINGTON</t>
  </si>
  <si>
    <t>MARGARET WALFORD</t>
  </si>
  <si>
    <t>BRIGID BURNHAM</t>
  </si>
  <si>
    <t>ANNA KOMZOLIK</t>
  </si>
  <si>
    <t>SUSAN RAE</t>
  </si>
  <si>
    <t>SUE BRUMWELL</t>
  </si>
  <si>
    <t>JO EDWARDS</t>
  </si>
  <si>
    <t>SHIRLEY LIGHT</t>
  </si>
  <si>
    <t>JULIE TREMLIN</t>
  </si>
  <si>
    <t>MARIJE FIELD</t>
  </si>
  <si>
    <t>JACQUELINE KNIGHT</t>
  </si>
  <si>
    <t>ANGELA CAWLEY</t>
  </si>
  <si>
    <t>JULIA BLACK</t>
  </si>
  <si>
    <t>TRACEY MARSDEN</t>
  </si>
  <si>
    <t>COLETTE RAYNER</t>
  </si>
  <si>
    <t>F60</t>
  </si>
  <si>
    <t>CHRISTINE TAIT</t>
  </si>
  <si>
    <t>FRANCES BURNHAM</t>
  </si>
  <si>
    <t>JUDITH CARDER</t>
  </si>
  <si>
    <t>SARAH HILLIARD</t>
  </si>
  <si>
    <t>TRISH AUDIS</t>
  </si>
  <si>
    <t>JULIA JAMES</t>
  </si>
  <si>
    <t>CHRIS NAYLOR</t>
  </si>
  <si>
    <t>SALLY MCCLEVERTY</t>
  </si>
  <si>
    <t>SUSAN MANN</t>
  </si>
  <si>
    <t>BARBARA PELLING</t>
  </si>
  <si>
    <t>VICKI WOOD</t>
  </si>
  <si>
    <t>ROS DAINTREE</t>
  </si>
  <si>
    <t>CATHY BATE</t>
  </si>
  <si>
    <t>OLIVIA AINSLEY</t>
  </si>
  <si>
    <t>FAY STEVENSOVA</t>
  </si>
  <si>
    <t>F65</t>
  </si>
  <si>
    <t>MARY AUSTIN-OLSEN</t>
  </si>
  <si>
    <t>SYLVIA HUGGETT</t>
  </si>
  <si>
    <t>SUSAN DRAKE</t>
  </si>
  <si>
    <t>SARAH COOPER</t>
  </si>
  <si>
    <t>LINDA GEE</t>
  </si>
  <si>
    <t>YOCKIE RICHARDSON</t>
  </si>
  <si>
    <t>BERYL STEWART</t>
  </si>
  <si>
    <t>JANET PYNE</t>
  </si>
  <si>
    <t>LINDA BEDDIS</t>
  </si>
  <si>
    <t>BARBARA CRAMP</t>
  </si>
  <si>
    <t>IRENE KITSON</t>
  </si>
  <si>
    <t>FRANCES DOE</t>
  </si>
  <si>
    <t>No of scoring races</t>
  </si>
  <si>
    <t xml:space="preserve">Results at time of presentation to check nothing changes from final notifications </t>
  </si>
  <si>
    <t>Points pre final race</t>
  </si>
  <si>
    <t>Pre race Prediction most likely first</t>
  </si>
  <si>
    <t>LAST YEAR</t>
  </si>
  <si>
    <t>Name</t>
  </si>
  <si>
    <t>Club</t>
  </si>
  <si>
    <t>Points</t>
  </si>
  <si>
    <t>MEN OVERALL (NO AWARD FOR INFO ONLY)</t>
  </si>
  <si>
    <t>HEAT</t>
  </si>
  <si>
    <t>SENIOR MAN</t>
  </si>
  <si>
    <t>PATRICK MCMANUS</t>
  </si>
  <si>
    <t>MALE 40</t>
  </si>
  <si>
    <t>OLLY BLAYDEN</t>
  </si>
  <si>
    <t>MALE 45</t>
  </si>
  <si>
    <t>MICHAEL GREEN</t>
  </si>
  <si>
    <t>MALE 50</t>
  </si>
  <si>
    <t>MICHAEL PAIN</t>
  </si>
  <si>
    <t>MALE 55</t>
  </si>
  <si>
    <t>DAVE DUNSTALL</t>
  </si>
  <si>
    <t>MALE 60</t>
  </si>
  <si>
    <t>MALE 65</t>
  </si>
  <si>
    <t>MALE 70</t>
  </si>
  <si>
    <t>FEMALE OVERALL (NO AWARD FOR INFO ONLY)</t>
  </si>
  <si>
    <t>SENIOR LADY</t>
  </si>
  <si>
    <t>CLAIRE BURNHAM</t>
  </si>
  <si>
    <t>FEMALE 35</t>
  </si>
  <si>
    <t>FEMALE 40</t>
  </si>
  <si>
    <t>FEMALE 45</t>
  </si>
  <si>
    <t>FEMALE 50</t>
  </si>
  <si>
    <t>FEMALE 55</t>
  </si>
  <si>
    <t>KARIN DIVALL</t>
  </si>
  <si>
    <t>FEMALE 60</t>
  </si>
  <si>
    <t>FEMALE 65</t>
  </si>
  <si>
    <t>SARAH MARZAIOLI</t>
  </si>
  <si>
    <t>TEAM</t>
  </si>
  <si>
    <t>Joint</t>
  </si>
  <si>
    <t>Note for team 5 are shown to check not same points as 3, if is same will show as 3</t>
  </si>
  <si>
    <t>2019/2020 Session</t>
  </si>
  <si>
    <t>UCK</t>
  </si>
  <si>
    <t>HEATH</t>
  </si>
  <si>
    <t>EAST</t>
  </si>
  <si>
    <t>Excl</t>
  </si>
  <si>
    <t>ESSLXC  PETT 8 MARCH 2020</t>
  </si>
  <si>
    <t>CAT</t>
  </si>
  <si>
    <t>BTR</t>
  </si>
  <si>
    <t>HTH/ UCK</t>
  </si>
  <si>
    <t>MEA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</si>
  <si>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</si>
  <si>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</si>
  <si>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</si>
  <si>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</si>
  <si>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</si>
  <si>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</si>
  <si>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</si>
  <si>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</si>
  <si>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</si>
  <si>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</si>
  <si>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</si>
  <si>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</si>
  <si>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</si>
  <si>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</si>
  <si>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F451</t>
  </si>
  <si>
    <t>F452</t>
  </si>
  <si>
    <t>F551</t>
  </si>
  <si>
    <t>POS eligible clubs only</t>
  </si>
  <si>
    <t>NSM1</t>
  </si>
  <si>
    <t>NSM2</t>
  </si>
  <si>
    <t>NSM3</t>
  </si>
  <si>
    <t>NSM4</t>
  </si>
  <si>
    <t>NSW1</t>
  </si>
  <si>
    <t>All clubs</t>
  </si>
  <si>
    <t>PRE.P</t>
  </si>
  <si>
    <t>F.POS</t>
  </si>
  <si>
    <t>Clubs eligible for prizes (Sussex clubs only)</t>
  </si>
  <si>
    <t>HTH/UCKhfield Runners and Uckfield Runners</t>
  </si>
  <si>
    <t>Categories</t>
  </si>
  <si>
    <t>SM</t>
  </si>
  <si>
    <t>Senior Man</t>
  </si>
  <si>
    <t>M40 to M70</t>
  </si>
  <si>
    <t>Male Vet 40 in 5 year brackets to M70 (note to M60 for team results)</t>
  </si>
  <si>
    <t>SW</t>
  </si>
  <si>
    <t>Senior Woman</t>
  </si>
  <si>
    <t>F35 to F65</t>
  </si>
  <si>
    <t>Female Vet 35 in 5 year brackets to F65 (note to F55 for team results)</t>
  </si>
  <si>
    <t>AWARDS: Senior</t>
  </si>
  <si>
    <t>AWARDS: Junior</t>
  </si>
  <si>
    <t>U11B</t>
  </si>
  <si>
    <t xml:space="preserve">Max possible score for Men is 1200 (count down from 300) and for women 800 (count down from 200) </t>
  </si>
  <si>
    <t>Score is best 4 out of the 5 races</t>
  </si>
  <si>
    <t>Fin Lumber-Fry</t>
  </si>
  <si>
    <t>Jacob Smith</t>
  </si>
  <si>
    <t>William Hampshire</t>
  </si>
  <si>
    <t>U11G</t>
  </si>
  <si>
    <t>Delilah Coppard</t>
  </si>
  <si>
    <t>Martha Wilson</t>
  </si>
  <si>
    <t>Dora Tabassi-Gill</t>
  </si>
  <si>
    <t>U13B</t>
  </si>
  <si>
    <t>Finlay Goodman</t>
  </si>
  <si>
    <t>Ilya Korchev</t>
  </si>
  <si>
    <t>Jake Greenwood</t>
  </si>
  <si>
    <t>U13G</t>
  </si>
  <si>
    <t>Bea Collins</t>
  </si>
  <si>
    <t>Max possible score 80</t>
  </si>
  <si>
    <t>Max possible score 40</t>
  </si>
  <si>
    <t>Max score for all U11 junior categories is 80 (count down from 20) and 40 for other categories</t>
  </si>
  <si>
    <t>Georgina Nickolls</t>
  </si>
  <si>
    <t>Harriet Nickolls</t>
  </si>
  <si>
    <t>U15B</t>
  </si>
  <si>
    <t>U15G</t>
  </si>
  <si>
    <t>U17B</t>
  </si>
  <si>
    <t>U17G</t>
  </si>
  <si>
    <t>Finlay Jones</t>
  </si>
  <si>
    <t>Bobby Smith</t>
  </si>
  <si>
    <t>James Jewell</t>
  </si>
  <si>
    <t>Isabel Guirdham</t>
  </si>
  <si>
    <t>Ella Ayden</t>
  </si>
  <si>
    <t>Connie Hannam</t>
  </si>
  <si>
    <t>Rueben Coppard</t>
  </si>
  <si>
    <t>Ben Green</t>
  </si>
  <si>
    <t>Adam Morrissy</t>
  </si>
  <si>
    <t>Emily Shapton</t>
  </si>
  <si>
    <t>HEAT/UCK</t>
  </si>
  <si>
    <t>BPH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</si>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</sst>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0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34998626667073579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0" xfId="1" applyFont="1"/>
    <xf numFmtId="0" fontId="5" fillId="0" borderId="0" xfId="1"/>
    <xf numFmtId="0" fontId="6" fillId="0" borderId="0" xfId="2"/>
    <xf numFmtId="0" fontId="7" fillId="0" borderId="0" xfId="1" applyFont="1" applyAlignment="1">
      <alignment wrapText="1"/>
    </xf>
    <xf numFmtId="0" fontId="3" fillId="0" borderId="1" xfId="1" applyFont="1" applyBorder="1"/>
    <xf numFmtId="0" fontId="8" fillId="0" borderId="0" xfId="2" applyFont="1"/>
    <xf numFmtId="0" fontId="9" fillId="0" borderId="1" xfId="1" applyFont="1" applyBorder="1"/>
    <xf numFmtId="0" fontId="5" fillId="0" borderId="1" xfId="1" applyBorder="1"/>
    <xf numFmtId="164" fontId="5" fillId="0" borderId="1" xfId="1" applyNumberFormat="1" applyBorder="1"/>
    <xf numFmtId="164" fontId="8" fillId="0" borderId="0" xfId="1" applyNumberFormat="1" applyFont="1"/>
    <xf numFmtId="0" fontId="10" fillId="0" borderId="1" xfId="1" applyFont="1" applyBorder="1"/>
    <xf numFmtId="164" fontId="10" fillId="0" borderId="1" xfId="1" applyNumberFormat="1" applyFont="1" applyBorder="1"/>
    <xf numFmtId="0" fontId="8" fillId="0" borderId="1" xfId="1" applyFont="1" applyBorder="1"/>
    <xf numFmtId="164" fontId="8" fillId="0" borderId="1" xfId="1" applyNumberFormat="1" applyFont="1" applyBorder="1"/>
    <xf numFmtId="164" fontId="5" fillId="0" borderId="0" xfId="1" applyNumberFormat="1"/>
    <xf numFmtId="0" fontId="10" fillId="0" borderId="0" xfId="1" applyFont="1"/>
    <xf numFmtId="164" fontId="10" fillId="0" borderId="0" xfId="1" applyNumberFormat="1" applyFont="1"/>
    <xf numFmtId="0" fontId="8" fillId="0" borderId="0" xfId="1" applyFont="1"/>
    <xf numFmtId="164" fontId="3" fillId="0" borderId="1" xfId="1" applyNumberFormat="1" applyFont="1" applyBorder="1"/>
    <xf numFmtId="164" fontId="11" fillId="0" borderId="0" xfId="1" applyNumberFormat="1" applyFont="1"/>
    <xf numFmtId="164" fontId="9" fillId="0" borderId="1" xfId="1" applyNumberFormat="1" applyFont="1" applyBorder="1"/>
    <xf numFmtId="0" fontId="11" fillId="0" borderId="1" xfId="1" applyFont="1" applyBorder="1"/>
    <xf numFmtId="164" fontId="11" fillId="0" borderId="1" xfId="1" applyNumberFormat="1" applyFont="1" applyBorder="1"/>
    <xf numFmtId="0" fontId="12" fillId="0" borderId="1" xfId="1" applyFont="1" applyBorder="1"/>
    <xf numFmtId="164" fontId="12" fillId="0" borderId="1" xfId="1" applyNumberFormat="1" applyFont="1" applyBorder="1"/>
    <xf numFmtId="0" fontId="9" fillId="0" borderId="0" xfId="1" applyFont="1"/>
    <xf numFmtId="0" fontId="6" fillId="0" borderId="1" xfId="2" applyBorder="1"/>
    <xf numFmtId="0" fontId="10" fillId="0" borderId="1" xfId="2" applyFont="1" applyBorder="1"/>
    <xf numFmtId="0" fontId="5" fillId="0" borderId="2" xfId="1" applyBorder="1"/>
    <xf numFmtId="0" fontId="12" fillId="0" borderId="2" xfId="1" applyFont="1" applyBorder="1"/>
    <xf numFmtId="164" fontId="12" fillId="0" borderId="2" xfId="1" applyNumberFormat="1" applyFont="1" applyBorder="1"/>
    <xf numFmtId="0" fontId="10" fillId="0" borderId="2" xfId="1" applyFont="1" applyBorder="1"/>
    <xf numFmtId="164" fontId="10" fillId="0" borderId="2" xfId="1" applyNumberFormat="1" applyFont="1" applyBorder="1"/>
    <xf numFmtId="0" fontId="12" fillId="0" borderId="1" xfId="2" applyFont="1" applyBorder="1"/>
    <xf numFmtId="164" fontId="8" fillId="0" borderId="0" xfId="2" applyNumberFormat="1" applyFont="1"/>
    <xf numFmtId="164" fontId="10" fillId="0" borderId="1" xfId="2" applyNumberFormat="1" applyFont="1" applyBorder="1"/>
    <xf numFmtId="0" fontId="8" fillId="0" borderId="1" xfId="2" applyFont="1" applyBorder="1"/>
    <xf numFmtId="164" fontId="8" fillId="0" borderId="1" xfId="2" applyNumberFormat="1" applyFont="1" applyBorder="1"/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164" fontId="12" fillId="0" borderId="1" xfId="2" applyNumberFormat="1" applyFont="1" applyBorder="1"/>
    <xf numFmtId="0" fontId="13" fillId="0" borderId="0" xfId="1" applyFont="1"/>
    <xf numFmtId="0" fontId="14" fillId="0" borderId="0" xfId="1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Fill="1" applyBorder="1"/>
    <xf numFmtId="0" fontId="0" fillId="0" borderId="3" xfId="0" applyBorder="1"/>
  </cellXfs>
  <cellStyles count="3">
    <cellStyle name="Normal" xfId="0" builtinId="0"/>
    <cellStyle name="Normal 2" xfId="1" xr:uid="{4DE6104B-350E-4F10-BAAE-C0924B217D13}"/>
    <cellStyle name="Normal 2 2" xfId="2" xr:uid="{F323EAD5-6739-4861-9732-190117EAF4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308%20Cross%20Country%20Model%201920%20race%205%20of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2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Tempo-Tri"/>
      <sheetName val="Wa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J5" t="str">
            <v>TOT</v>
          </cell>
        </row>
      </sheetData>
      <sheetData sheetId="8">
        <row r="5">
          <cell r="J5" t="str">
            <v>TOT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3">
          <cell r="D43" t="str">
            <v>NS</v>
          </cell>
        </row>
        <row r="59">
          <cell r="D59">
            <v>4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6E2EC-9AAC-4FCA-A1A5-C6818C45CD87}">
  <sheetPr codeName="Sheet16">
    <tabColor rgb="FF00B050"/>
    <pageSetUpPr fitToPage="1"/>
  </sheetPr>
  <dimension ref="A1:R104"/>
  <sheetViews>
    <sheetView tabSelected="1" workbookViewId="0">
      <selection activeCell="E23" sqref="E23"/>
    </sheetView>
  </sheetViews>
  <sheetFormatPr defaultColWidth="9.109375" defaultRowHeight="13.2" outlineLevelCol="1" x14ac:dyDescent="0.25"/>
  <cols>
    <col min="1" max="1" width="9.109375" style="11"/>
    <col min="2" max="2" width="34.33203125" style="11" customWidth="1"/>
    <col min="3" max="3" width="9.109375" style="11"/>
    <col min="4" max="4" width="8.5546875" style="11" customWidth="1"/>
    <col min="5" max="5" width="70.77734375" style="11" customWidth="1"/>
    <col min="6" max="6" width="88.33203125" style="11" hidden="1" customWidth="1" outlineLevel="1"/>
    <col min="7" max="7" width="9.109375" style="11" hidden="1" customWidth="1" outlineLevel="1"/>
    <col min="8" max="8" width="38.33203125" style="11" hidden="1" customWidth="1" outlineLevel="1"/>
    <col min="9" max="12" width="9.109375" style="11" hidden="1" customWidth="1" outlineLevel="1"/>
    <col min="13" max="13" width="48.109375" style="11" hidden="1" customWidth="1" outlineLevel="1"/>
    <col min="14" max="17" width="9.109375" style="11" hidden="1" customWidth="1" outlineLevel="1"/>
    <col min="18" max="18" width="9.109375" style="11" collapsed="1"/>
    <col min="19" max="16384" width="9.109375" style="11"/>
  </cols>
  <sheetData>
    <row r="1" spans="1:16" x14ac:dyDescent="0.25">
      <c r="A1" s="9" t="s">
        <v>696</v>
      </c>
      <c r="B1" s="10"/>
      <c r="C1" s="10"/>
      <c r="D1" s="10"/>
      <c r="E1" s="10"/>
    </row>
    <row r="2" spans="1:16" x14ac:dyDescent="0.25">
      <c r="A2" s="9" t="s">
        <v>743</v>
      </c>
      <c r="B2" s="10"/>
      <c r="C2" s="10"/>
      <c r="D2" s="10"/>
      <c r="E2" s="10"/>
      <c r="M2" s="11" t="s">
        <v>659</v>
      </c>
    </row>
    <row r="3" spans="1:16" x14ac:dyDescent="0.25">
      <c r="A3" s="51" t="s">
        <v>747</v>
      </c>
      <c r="B3" s="10"/>
      <c r="C3" s="10"/>
      <c r="D3" s="10"/>
      <c r="E3" s="10"/>
    </row>
    <row r="4" spans="1:16" x14ac:dyDescent="0.25">
      <c r="A4" s="50" t="s">
        <v>746</v>
      </c>
      <c r="B4" s="10"/>
      <c r="C4" s="10"/>
      <c r="E4" s="10"/>
    </row>
    <row r="5" spans="1:16" ht="21" x14ac:dyDescent="0.25">
      <c r="A5" s="10"/>
      <c r="B5" s="9" t="s">
        <v>663</v>
      </c>
      <c r="C5" s="9" t="s">
        <v>664</v>
      </c>
      <c r="D5" s="9" t="s">
        <v>665</v>
      </c>
      <c r="E5" s="12" t="s">
        <v>660</v>
      </c>
      <c r="F5" s="11" t="s">
        <v>661</v>
      </c>
      <c r="G5" s="11" t="s">
        <v>662</v>
      </c>
      <c r="L5" s="10"/>
      <c r="M5" s="9" t="s">
        <v>663</v>
      </c>
      <c r="N5" s="9" t="s">
        <v>664</v>
      </c>
      <c r="O5" s="9" t="s">
        <v>665</v>
      </c>
    </row>
    <row r="6" spans="1:16" x14ac:dyDescent="0.25">
      <c r="A6" s="13" t="s">
        <v>666</v>
      </c>
      <c r="B6" s="13"/>
      <c r="C6" s="13"/>
      <c r="D6" s="13"/>
      <c r="E6" s="9"/>
      <c r="F6" s="14"/>
      <c r="G6" s="15" t="s">
        <v>666</v>
      </c>
      <c r="H6" s="15"/>
      <c r="I6" s="15"/>
      <c r="J6" s="15"/>
      <c r="L6" s="11" t="s">
        <v>666</v>
      </c>
    </row>
    <row r="7" spans="1:16" x14ac:dyDescent="0.25">
      <c r="A7" s="16">
        <v>1</v>
      </c>
      <c r="B7" s="16" t="str">
        <f>INDEX(B$12:B$44,MATCH($D7,$D$12:$D$44,0))</f>
        <v>MATT EDMONDS</v>
      </c>
      <c r="C7" s="16" t="str">
        <f>INDEX(C$12:C$44,MATCH($D7,$D$12:$D$44,0))</f>
        <v>HR</v>
      </c>
      <c r="D7" s="17">
        <f>LARGE(D$12:D$44,1)</f>
        <v>1200</v>
      </c>
      <c r="E7" s="18"/>
      <c r="F7" s="14"/>
      <c r="G7" s="19">
        <v>1</v>
      </c>
      <c r="H7" s="19" t="s">
        <v>18</v>
      </c>
      <c r="I7" s="19" t="s">
        <v>19</v>
      </c>
      <c r="J7" s="20">
        <v>1192.3328995300001</v>
      </c>
      <c r="L7" s="11">
        <v>1</v>
      </c>
      <c r="M7" s="21" t="s">
        <v>11</v>
      </c>
      <c r="N7" s="21" t="s">
        <v>12</v>
      </c>
      <c r="O7" s="22">
        <v>1200</v>
      </c>
      <c r="P7" s="11" t="b">
        <v>1</v>
      </c>
    </row>
    <row r="8" spans="1:16" x14ac:dyDescent="0.25">
      <c r="A8" s="16">
        <v>2</v>
      </c>
      <c r="B8" s="16" t="str">
        <f>INDEX(B$12:B$44,MATCH($D8,$D$12:$D$44,0))</f>
        <v>PETER WOODWARD</v>
      </c>
      <c r="C8" s="16" t="str">
        <f>INDEX(C$12:C$44,MATCH($D8,$D$12:$D$44,0))</f>
        <v>CROW</v>
      </c>
      <c r="D8" s="17">
        <f>LARGE(D$12:D$44,2)</f>
        <v>1183</v>
      </c>
      <c r="E8" s="18"/>
      <c r="F8" s="14"/>
      <c r="G8" s="19">
        <v>2</v>
      </c>
      <c r="H8" s="19" t="s">
        <v>109</v>
      </c>
      <c r="I8" s="19" t="s">
        <v>667</v>
      </c>
      <c r="J8" s="20">
        <v>1190.331766</v>
      </c>
      <c r="L8" s="11">
        <v>2</v>
      </c>
      <c r="M8" s="21" t="s">
        <v>18</v>
      </c>
      <c r="N8" s="21" t="s">
        <v>19</v>
      </c>
      <c r="O8" s="22">
        <v>1183</v>
      </c>
      <c r="P8" s="11" t="b">
        <v>1</v>
      </c>
    </row>
    <row r="9" spans="1:16" x14ac:dyDescent="0.25">
      <c r="A9" s="16">
        <v>3</v>
      </c>
      <c r="B9" s="16" t="str">
        <f>INDEX(B$12:B$44,MATCH($D9,$D$12:$D$44,0))</f>
        <v>ADAM VAUGHAN</v>
      </c>
      <c r="C9" s="16" t="str">
        <f>INDEX(C$12:C$44,MATCH($D9,$D$12:$D$44,0))</f>
        <v>LEW</v>
      </c>
      <c r="D9" s="17">
        <f>LARGE(D$12:D$44,3)</f>
        <v>1181</v>
      </c>
      <c r="E9" s="18"/>
      <c r="F9" s="14"/>
      <c r="G9" s="19">
        <v>3</v>
      </c>
      <c r="H9" s="19" t="s">
        <v>199</v>
      </c>
      <c r="I9" s="19" t="s">
        <v>30</v>
      </c>
      <c r="J9" s="20">
        <v>1190.310575</v>
      </c>
      <c r="L9" s="11">
        <v>3</v>
      </c>
      <c r="M9" s="21" t="s">
        <v>137</v>
      </c>
      <c r="N9" s="21" t="s">
        <v>16</v>
      </c>
      <c r="O9" s="22">
        <v>1181</v>
      </c>
      <c r="P9" s="11" t="b">
        <v>1</v>
      </c>
    </row>
    <row r="10" spans="1:16" x14ac:dyDescent="0.25">
      <c r="A10" s="10"/>
      <c r="B10" s="10"/>
      <c r="C10" s="10"/>
      <c r="D10" s="23"/>
      <c r="E10" s="18"/>
      <c r="F10" s="14"/>
      <c r="G10" s="24"/>
      <c r="H10" s="24"/>
      <c r="I10" s="24"/>
      <c r="J10" s="25"/>
      <c r="M10" s="26"/>
      <c r="N10" s="26"/>
      <c r="O10" s="18"/>
    </row>
    <row r="11" spans="1:16" x14ac:dyDescent="0.25">
      <c r="A11" s="13" t="s">
        <v>668</v>
      </c>
      <c r="B11" s="13"/>
      <c r="C11" s="13"/>
      <c r="D11" s="27"/>
      <c r="E11" s="28"/>
      <c r="F11" s="14"/>
      <c r="G11" s="15" t="s">
        <v>668</v>
      </c>
      <c r="H11" s="15"/>
      <c r="I11" s="15"/>
      <c r="J11" s="29"/>
      <c r="L11" s="11" t="s">
        <v>668</v>
      </c>
      <c r="M11" s="30"/>
      <c r="N11" s="30"/>
      <c r="O11" s="31"/>
    </row>
    <row r="12" spans="1:16" x14ac:dyDescent="0.25">
      <c r="A12" s="16">
        <v>1</v>
      </c>
      <c r="B12" s="32" t="str">
        <f>Men!C5</f>
        <v>MATT EDMONDS</v>
      </c>
      <c r="C12" s="32" t="str">
        <f>Men!D5</f>
        <v>HR</v>
      </c>
      <c r="D12" s="33">
        <f>Men!K5</f>
        <v>1200</v>
      </c>
      <c r="E12" s="18"/>
      <c r="F12" s="14"/>
      <c r="G12" s="19">
        <v>1</v>
      </c>
      <c r="H12" s="19" t="s">
        <v>18</v>
      </c>
      <c r="I12" s="19" t="s">
        <v>19</v>
      </c>
      <c r="J12" s="20">
        <v>1192.3328995300001</v>
      </c>
      <c r="L12" s="11">
        <v>1</v>
      </c>
      <c r="M12" s="21" t="s">
        <v>11</v>
      </c>
      <c r="N12" s="21" t="s">
        <v>12</v>
      </c>
      <c r="O12" s="22">
        <v>1200</v>
      </c>
      <c r="P12" s="11" t="b">
        <v>1</v>
      </c>
    </row>
    <row r="13" spans="1:16" x14ac:dyDescent="0.25">
      <c r="A13" s="16">
        <v>2</v>
      </c>
      <c r="B13" s="32" t="str">
        <f>Men!C6</f>
        <v>PETER WOODWARD</v>
      </c>
      <c r="C13" s="32" t="str">
        <f>Men!D6</f>
        <v>CROW</v>
      </c>
      <c r="D13" s="33">
        <f>Men!K6</f>
        <v>1183</v>
      </c>
      <c r="E13" s="18"/>
      <c r="F13" s="14"/>
      <c r="G13" s="19">
        <v>2</v>
      </c>
      <c r="H13" s="19" t="s">
        <v>109</v>
      </c>
      <c r="I13" s="19" t="s">
        <v>667</v>
      </c>
      <c r="J13" s="20">
        <v>1190.331766</v>
      </c>
      <c r="L13" s="11">
        <v>2</v>
      </c>
      <c r="M13" s="21" t="s">
        <v>18</v>
      </c>
      <c r="N13" s="21" t="s">
        <v>19</v>
      </c>
      <c r="O13" s="22">
        <v>1183</v>
      </c>
      <c r="P13" s="11" t="b">
        <v>1</v>
      </c>
    </row>
    <row r="14" spans="1:16" x14ac:dyDescent="0.25">
      <c r="A14" s="16">
        <v>3</v>
      </c>
      <c r="B14" s="32" t="str">
        <f>Men!C7</f>
        <v>JAMES BRYANT</v>
      </c>
      <c r="C14" s="32" t="str">
        <f>Men!D7</f>
        <v>CROW</v>
      </c>
      <c r="D14" s="33">
        <f>Men!K7</f>
        <v>1160</v>
      </c>
      <c r="E14" s="18"/>
      <c r="F14" s="14"/>
      <c r="G14" s="19">
        <v>3</v>
      </c>
      <c r="H14" s="19" t="s">
        <v>669</v>
      </c>
      <c r="I14" s="19" t="s">
        <v>16</v>
      </c>
      <c r="J14" s="20">
        <v>1173.328211</v>
      </c>
      <c r="L14" s="11">
        <v>3</v>
      </c>
      <c r="M14" s="21" t="s">
        <v>85</v>
      </c>
      <c r="N14" s="21" t="s">
        <v>19</v>
      </c>
      <c r="O14" s="22">
        <v>1160</v>
      </c>
      <c r="P14" s="11" t="b">
        <v>1</v>
      </c>
    </row>
    <row r="15" spans="1:16" x14ac:dyDescent="0.25">
      <c r="A15" s="10"/>
      <c r="B15" s="10"/>
      <c r="C15" s="10"/>
      <c r="D15" s="23"/>
      <c r="E15" s="18"/>
      <c r="F15" s="14"/>
      <c r="G15" s="24"/>
      <c r="H15" s="24"/>
      <c r="I15" s="24"/>
      <c r="J15" s="25"/>
      <c r="M15" s="26"/>
      <c r="N15" s="26"/>
      <c r="O15" s="18"/>
    </row>
    <row r="16" spans="1:16" x14ac:dyDescent="0.25">
      <c r="A16" s="13" t="s">
        <v>670</v>
      </c>
      <c r="B16" s="13"/>
      <c r="C16" s="13"/>
      <c r="D16" s="27"/>
      <c r="E16" s="28"/>
      <c r="F16" s="14"/>
      <c r="G16" s="15" t="s">
        <v>670</v>
      </c>
      <c r="H16" s="15"/>
      <c r="I16" s="15"/>
      <c r="J16" s="29"/>
      <c r="L16" s="11" t="s">
        <v>670</v>
      </c>
      <c r="M16" s="30"/>
      <c r="N16" s="30"/>
      <c r="O16" s="31"/>
    </row>
    <row r="17" spans="1:16" x14ac:dyDescent="0.25">
      <c r="A17" s="16">
        <v>1</v>
      </c>
      <c r="B17" s="32" t="str">
        <f>Men!C102</f>
        <v>ADAM VAUGHAN</v>
      </c>
      <c r="C17" s="32" t="str">
        <f>Men!D102</f>
        <v>LEW</v>
      </c>
      <c r="D17" s="33">
        <f>Men!K102</f>
        <v>1181</v>
      </c>
      <c r="E17" s="18"/>
      <c r="F17" s="14"/>
      <c r="G17" s="19">
        <v>1</v>
      </c>
      <c r="H17" s="19" t="s">
        <v>179</v>
      </c>
      <c r="I17" s="19" t="s">
        <v>23</v>
      </c>
      <c r="J17" s="20">
        <v>1152.3102980399999</v>
      </c>
      <c r="L17" s="11">
        <v>1</v>
      </c>
      <c r="M17" s="21" t="s">
        <v>137</v>
      </c>
      <c r="N17" s="21" t="s">
        <v>16</v>
      </c>
      <c r="O17" s="22">
        <v>1181</v>
      </c>
      <c r="P17" s="11" t="b">
        <v>1</v>
      </c>
    </row>
    <row r="18" spans="1:16" x14ac:dyDescent="0.25">
      <c r="A18" s="16">
        <v>2</v>
      </c>
      <c r="B18" s="32" t="str">
        <f>Men!C103</f>
        <v>JAMIE KEDDIE</v>
      </c>
      <c r="C18" s="32" t="str">
        <f>Men!D103</f>
        <v>HTH/UCK</v>
      </c>
      <c r="D18" s="33">
        <f>Men!K103</f>
        <v>1176</v>
      </c>
      <c r="E18" s="18" t="s">
        <v>697</v>
      </c>
      <c r="F18" s="14"/>
      <c r="G18" s="19">
        <v>2</v>
      </c>
      <c r="H18" s="19" t="s">
        <v>671</v>
      </c>
      <c r="I18" s="19" t="s">
        <v>667</v>
      </c>
      <c r="J18" s="20">
        <v>1148.3113603000002</v>
      </c>
      <c r="L18" s="11">
        <v>2</v>
      </c>
      <c r="M18" s="21" t="s">
        <v>109</v>
      </c>
      <c r="N18" s="21" t="s">
        <v>367</v>
      </c>
      <c r="O18" s="22">
        <v>1176</v>
      </c>
      <c r="P18" s="11" t="b">
        <v>1</v>
      </c>
    </row>
    <row r="19" spans="1:16" x14ac:dyDescent="0.25">
      <c r="A19" s="16">
        <v>3</v>
      </c>
      <c r="B19" s="32" t="str">
        <f>Men!C104</f>
        <v>OLLY BLAYDON</v>
      </c>
      <c r="C19" s="32" t="str">
        <f>Men!D104</f>
        <v>HTH/UCK</v>
      </c>
      <c r="D19" s="33">
        <f>Men!K104</f>
        <v>1139</v>
      </c>
      <c r="E19" s="18" t="s">
        <v>698</v>
      </c>
      <c r="F19" s="14"/>
      <c r="G19" s="19">
        <v>3</v>
      </c>
      <c r="H19" s="19" t="s">
        <v>112</v>
      </c>
      <c r="I19" s="19" t="s">
        <v>16</v>
      </c>
      <c r="J19" s="20">
        <v>1126.3068094000002</v>
      </c>
      <c r="L19" s="11">
        <v>3</v>
      </c>
      <c r="M19" s="21" t="s">
        <v>111</v>
      </c>
      <c r="N19" s="21" t="s">
        <v>367</v>
      </c>
      <c r="O19" s="22">
        <v>1139</v>
      </c>
      <c r="P19" s="11" t="b">
        <v>1</v>
      </c>
    </row>
    <row r="20" spans="1:16" x14ac:dyDescent="0.25">
      <c r="A20" s="10"/>
      <c r="B20" s="10"/>
      <c r="C20" s="10"/>
      <c r="D20" s="23"/>
      <c r="E20" s="18"/>
      <c r="F20" s="14"/>
      <c r="G20" s="24"/>
      <c r="H20" s="24"/>
      <c r="I20" s="24"/>
      <c r="J20" s="25"/>
      <c r="M20" s="26"/>
      <c r="N20" s="26"/>
      <c r="O20" s="18"/>
    </row>
    <row r="21" spans="1:16" x14ac:dyDescent="0.25">
      <c r="A21" s="13" t="s">
        <v>672</v>
      </c>
      <c r="B21" s="13"/>
      <c r="C21" s="13"/>
      <c r="D21" s="27"/>
      <c r="E21" s="18"/>
      <c r="F21" s="14"/>
      <c r="G21" s="15" t="s">
        <v>672</v>
      </c>
      <c r="H21" s="15"/>
      <c r="I21" s="15"/>
      <c r="J21" s="29"/>
      <c r="L21" s="11" t="s">
        <v>672</v>
      </c>
      <c r="M21" s="30"/>
      <c r="N21" s="30"/>
      <c r="O21" s="31"/>
    </row>
    <row r="22" spans="1:16" x14ac:dyDescent="0.25">
      <c r="A22" s="16">
        <v>1</v>
      </c>
      <c r="B22" s="32" t="str">
        <f>Men!C155</f>
        <v>BEN HODGSON</v>
      </c>
      <c r="C22" s="32" t="str">
        <f>Men!D155</f>
        <v>LEW</v>
      </c>
      <c r="D22" s="33">
        <f>Men!K155</f>
        <v>1134</v>
      </c>
      <c r="E22" s="18"/>
      <c r="F22" s="14"/>
      <c r="G22" s="19">
        <v>1</v>
      </c>
      <c r="H22" s="19" t="s">
        <v>200</v>
      </c>
      <c r="I22" s="19" t="s">
        <v>32</v>
      </c>
      <c r="J22" s="20">
        <v>1168.3120205500002</v>
      </c>
      <c r="L22" s="11">
        <v>1</v>
      </c>
      <c r="M22" s="21" t="s">
        <v>112</v>
      </c>
      <c r="N22" s="21" t="s">
        <v>16</v>
      </c>
      <c r="O22" s="22">
        <v>1134</v>
      </c>
      <c r="P22" s="11" t="b">
        <v>1</v>
      </c>
    </row>
    <row r="23" spans="1:16" x14ac:dyDescent="0.25">
      <c r="A23" s="16">
        <v>2</v>
      </c>
      <c r="B23" s="32" t="str">
        <f>Men!C156</f>
        <v>IAN MCLAREN</v>
      </c>
      <c r="C23" s="32" t="str">
        <f>Men!D156</f>
        <v>BTRI</v>
      </c>
      <c r="D23" s="33">
        <f>Men!K156</f>
        <v>1107</v>
      </c>
      <c r="E23" s="18"/>
      <c r="F23" s="14"/>
      <c r="G23" s="19">
        <v>2</v>
      </c>
      <c r="H23" s="19" t="s">
        <v>673</v>
      </c>
      <c r="I23" s="19" t="s">
        <v>16</v>
      </c>
      <c r="J23" s="20">
        <v>1136.3030910000002</v>
      </c>
      <c r="L23" s="11">
        <v>2</v>
      </c>
      <c r="M23" s="21" t="s">
        <v>152</v>
      </c>
      <c r="N23" s="21" t="s">
        <v>30</v>
      </c>
      <c r="O23" s="22">
        <v>1107</v>
      </c>
      <c r="P23" s="11" t="b">
        <v>1</v>
      </c>
    </row>
    <row r="24" spans="1:16" x14ac:dyDescent="0.25">
      <c r="A24" s="16">
        <v>3</v>
      </c>
      <c r="B24" s="32" t="str">
        <f>Men!C157</f>
        <v>JEFF YOUNG</v>
      </c>
      <c r="C24" s="32" t="str">
        <f>Men!D157</f>
        <v>PRS</v>
      </c>
      <c r="D24" s="33">
        <f>Men!K157</f>
        <v>1073</v>
      </c>
      <c r="E24" s="18"/>
      <c r="F24" s="14"/>
      <c r="G24" s="19">
        <v>3</v>
      </c>
      <c r="H24" s="19" t="s">
        <v>153</v>
      </c>
      <c r="I24" s="19" t="s">
        <v>19</v>
      </c>
      <c r="J24" s="20">
        <v>1092.2895910000002</v>
      </c>
      <c r="L24" s="11">
        <v>3</v>
      </c>
      <c r="M24" s="21" t="s">
        <v>180</v>
      </c>
      <c r="N24" s="21" t="s">
        <v>41</v>
      </c>
      <c r="O24" s="22">
        <v>1073</v>
      </c>
      <c r="P24" s="11" t="b">
        <v>1</v>
      </c>
    </row>
    <row r="25" spans="1:16" x14ac:dyDescent="0.25">
      <c r="A25" s="10"/>
      <c r="B25" s="10"/>
      <c r="C25" s="10"/>
      <c r="D25" s="23"/>
      <c r="E25" s="18"/>
      <c r="F25" s="14"/>
      <c r="G25" s="24"/>
      <c r="H25" s="24"/>
      <c r="I25" s="24"/>
      <c r="J25" s="25"/>
      <c r="M25" s="26"/>
      <c r="N25" s="26"/>
      <c r="O25" s="18"/>
    </row>
    <row r="26" spans="1:16" x14ac:dyDescent="0.25">
      <c r="A26" s="13" t="s">
        <v>674</v>
      </c>
      <c r="B26" s="13"/>
      <c r="C26" s="13"/>
      <c r="D26" s="27"/>
      <c r="E26" s="28"/>
      <c r="F26" s="14"/>
      <c r="G26" s="15" t="s">
        <v>674</v>
      </c>
      <c r="H26" s="15"/>
      <c r="I26" s="15"/>
      <c r="J26" s="29"/>
      <c r="L26" s="11" t="s">
        <v>674</v>
      </c>
      <c r="M26" s="30"/>
      <c r="N26" s="30"/>
      <c r="O26" s="31"/>
    </row>
    <row r="27" spans="1:16" x14ac:dyDescent="0.25">
      <c r="A27" s="16">
        <v>1</v>
      </c>
      <c r="B27" s="32" t="str">
        <f>Men!C211</f>
        <v>DARREN BARZEE</v>
      </c>
      <c r="C27" s="32" t="str">
        <f>Men!D211</f>
        <v>HR</v>
      </c>
      <c r="D27" s="33">
        <f>Men!K211</f>
        <v>1150</v>
      </c>
      <c r="E27" s="18"/>
      <c r="F27" s="14"/>
      <c r="G27" s="19">
        <v>1</v>
      </c>
      <c r="H27" s="19" t="s">
        <v>199</v>
      </c>
      <c r="I27" s="19" t="s">
        <v>30</v>
      </c>
      <c r="J27" s="20">
        <v>1190.310575</v>
      </c>
      <c r="L27" s="11">
        <v>1</v>
      </c>
      <c r="M27" s="21" t="s">
        <v>201</v>
      </c>
      <c r="N27" s="21" t="s">
        <v>12</v>
      </c>
      <c r="O27" s="22">
        <v>1150</v>
      </c>
      <c r="P27" s="11" t="b">
        <v>1</v>
      </c>
    </row>
    <row r="28" spans="1:16" x14ac:dyDescent="0.25">
      <c r="A28" s="16">
        <v>2</v>
      </c>
      <c r="B28" s="32" t="str">
        <f>Men!C212</f>
        <v>MARTIN BELL</v>
      </c>
      <c r="C28" s="32" t="str">
        <f>Men!D212</f>
        <v>HAIL</v>
      </c>
      <c r="D28" s="33">
        <f>Men!K212</f>
        <v>1137</v>
      </c>
      <c r="E28" s="18"/>
      <c r="F28" s="14"/>
      <c r="G28" s="19">
        <v>2</v>
      </c>
      <c r="H28" s="19" t="s">
        <v>201</v>
      </c>
      <c r="I28" s="19" t="s">
        <v>12</v>
      </c>
      <c r="J28" s="20">
        <v>1162.3049069599999</v>
      </c>
      <c r="L28" s="11">
        <v>2</v>
      </c>
      <c r="M28" s="21" t="s">
        <v>200</v>
      </c>
      <c r="N28" s="21" t="s">
        <v>32</v>
      </c>
      <c r="O28" s="22">
        <v>1137</v>
      </c>
      <c r="P28" s="11" t="b">
        <v>1</v>
      </c>
    </row>
    <row r="29" spans="1:16" x14ac:dyDescent="0.25">
      <c r="A29" s="16">
        <v>3</v>
      </c>
      <c r="B29" s="32" t="str">
        <f>Men!C213</f>
        <v>GUY BLACKDEN</v>
      </c>
      <c r="C29" s="32" t="str">
        <f>Men!D213</f>
        <v>HTH/UCK</v>
      </c>
      <c r="D29" s="33">
        <f>Men!K213</f>
        <v>1044</v>
      </c>
      <c r="E29" s="18" t="s">
        <v>698</v>
      </c>
      <c r="F29" s="14"/>
      <c r="G29" s="19">
        <v>3</v>
      </c>
      <c r="H29" s="19" t="s">
        <v>675</v>
      </c>
      <c r="I29" s="19" t="s">
        <v>21</v>
      </c>
      <c r="J29" s="20">
        <v>1146.301359</v>
      </c>
      <c r="L29" s="11">
        <v>3</v>
      </c>
      <c r="M29" s="21" t="s">
        <v>202</v>
      </c>
      <c r="N29" s="21" t="s">
        <v>367</v>
      </c>
      <c r="O29" s="22">
        <v>1044</v>
      </c>
      <c r="P29" s="11" t="b">
        <v>1</v>
      </c>
    </row>
    <row r="30" spans="1:16" x14ac:dyDescent="0.25">
      <c r="A30" s="10"/>
      <c r="B30" s="10"/>
      <c r="C30" s="10"/>
      <c r="D30" s="23"/>
      <c r="E30" s="18"/>
      <c r="F30" s="14"/>
      <c r="G30" s="24"/>
      <c r="H30" s="24"/>
      <c r="I30" s="24"/>
      <c r="J30" s="25"/>
      <c r="M30" s="26"/>
      <c r="N30" s="26"/>
      <c r="O30" s="18"/>
    </row>
    <row r="31" spans="1:16" x14ac:dyDescent="0.25">
      <c r="A31" s="13" t="s">
        <v>676</v>
      </c>
      <c r="B31" s="13"/>
      <c r="C31" s="13"/>
      <c r="D31" s="27"/>
      <c r="E31" s="18"/>
      <c r="F31" s="14"/>
      <c r="G31" s="15" t="s">
        <v>676</v>
      </c>
      <c r="H31" s="15"/>
      <c r="I31" s="15"/>
      <c r="J31" s="29"/>
      <c r="L31" s="11" t="s">
        <v>676</v>
      </c>
      <c r="M31" s="30"/>
      <c r="N31" s="30"/>
      <c r="O31" s="31"/>
    </row>
    <row r="32" spans="1:16" x14ac:dyDescent="0.25">
      <c r="A32" s="16">
        <v>1</v>
      </c>
      <c r="B32" s="32" t="str">
        <f>Men!C255</f>
        <v>MARTIN NOAKES</v>
      </c>
      <c r="C32" s="32" t="str">
        <f>Men!D255</f>
        <v>HR</v>
      </c>
      <c r="D32" s="33">
        <f>Men!K255</f>
        <v>1114</v>
      </c>
      <c r="E32" s="18"/>
      <c r="F32" s="14"/>
      <c r="G32" s="19">
        <v>1</v>
      </c>
      <c r="H32" s="19" t="s">
        <v>239</v>
      </c>
      <c r="I32" s="19" t="s">
        <v>16</v>
      </c>
      <c r="J32" s="20">
        <v>1161.3007750000002</v>
      </c>
      <c r="L32" s="11">
        <v>1</v>
      </c>
      <c r="M32" s="21" t="s">
        <v>240</v>
      </c>
      <c r="N32" s="21" t="s">
        <v>12</v>
      </c>
      <c r="O32" s="22">
        <v>1114</v>
      </c>
      <c r="P32" s="11" t="b">
        <v>1</v>
      </c>
    </row>
    <row r="33" spans="1:16" x14ac:dyDescent="0.25">
      <c r="A33" s="16">
        <v>2</v>
      </c>
      <c r="B33" s="32" t="str">
        <f>Men!C257</f>
        <v>IAN FINES</v>
      </c>
      <c r="C33" s="32" t="str">
        <f>Men!D257</f>
        <v>LEW</v>
      </c>
      <c r="D33" s="33">
        <f>Men!K257</f>
        <v>1059</v>
      </c>
      <c r="E33" s="18" t="str">
        <f>"Note "&amp;Men!C256&amp;" was 2nd on Points but CPA who do not qualify for awards"</f>
        <v>Note TONY DUREY was 2nd on Points but CPA who do not qualify for awards</v>
      </c>
      <c r="F33" s="14"/>
      <c r="G33" s="19">
        <v>2</v>
      </c>
      <c r="H33" s="19" t="s">
        <v>677</v>
      </c>
      <c r="I33" s="19" t="s">
        <v>41</v>
      </c>
      <c r="J33" s="20">
        <v>1100.2829110000002</v>
      </c>
      <c r="L33" s="11">
        <v>2</v>
      </c>
      <c r="M33" s="21" t="s">
        <v>241</v>
      </c>
      <c r="N33" s="21" t="s">
        <v>16</v>
      </c>
      <c r="O33" s="22">
        <v>1059</v>
      </c>
      <c r="P33" s="11" t="b">
        <v>1</v>
      </c>
    </row>
    <row r="34" spans="1:16" x14ac:dyDescent="0.25">
      <c r="A34" s="16">
        <v>3</v>
      </c>
      <c r="B34" s="32" t="str">
        <f>Men!C258</f>
        <v>CHRIS BRANT</v>
      </c>
      <c r="C34" s="32" t="str">
        <f>Men!D258</f>
        <v>HAC</v>
      </c>
      <c r="D34" s="33">
        <f>Men!K258</f>
        <v>1055</v>
      </c>
      <c r="E34" s="18"/>
      <c r="F34" s="14"/>
      <c r="G34" s="19">
        <v>3</v>
      </c>
      <c r="H34" s="19" t="s">
        <v>240</v>
      </c>
      <c r="I34" s="19" t="s">
        <v>12</v>
      </c>
      <c r="J34" s="20">
        <v>1098.2887328199997</v>
      </c>
      <c r="L34" s="11">
        <v>3</v>
      </c>
      <c r="M34" s="21" t="s">
        <v>242</v>
      </c>
      <c r="N34" s="21" t="s">
        <v>51</v>
      </c>
      <c r="O34" s="22">
        <v>1055</v>
      </c>
      <c r="P34" s="11" t="b">
        <v>1</v>
      </c>
    </row>
    <row r="35" spans="1:16" x14ac:dyDescent="0.25">
      <c r="A35" s="10"/>
      <c r="B35" s="10"/>
      <c r="C35" s="10"/>
      <c r="D35" s="23"/>
      <c r="E35" s="18"/>
      <c r="F35" s="14"/>
      <c r="G35" s="24"/>
      <c r="H35" s="24"/>
      <c r="I35" s="24"/>
      <c r="J35" s="25"/>
      <c r="M35" s="26"/>
      <c r="N35" s="26"/>
      <c r="O35" s="18"/>
    </row>
    <row r="36" spans="1:16" x14ac:dyDescent="0.25">
      <c r="A36" s="13" t="s">
        <v>678</v>
      </c>
      <c r="B36" s="13"/>
      <c r="C36" s="13"/>
      <c r="D36" s="27"/>
      <c r="E36" s="28"/>
      <c r="F36" s="14"/>
      <c r="G36" s="15" t="s">
        <v>678</v>
      </c>
      <c r="H36" s="15"/>
      <c r="I36" s="15"/>
      <c r="J36" s="29"/>
      <c r="L36" s="11" t="s">
        <v>678</v>
      </c>
      <c r="M36" s="30"/>
      <c r="N36" s="30"/>
      <c r="O36" s="31"/>
    </row>
    <row r="37" spans="1:16" x14ac:dyDescent="0.25">
      <c r="A37" s="16">
        <v>1</v>
      </c>
      <c r="B37" s="32" t="str">
        <f>Men!C301</f>
        <v>ALAN BUCKLE</v>
      </c>
      <c r="C37" s="32" t="str">
        <f>Men!D301</f>
        <v>WAD</v>
      </c>
      <c r="D37" s="33">
        <f>Men!K301</f>
        <v>1078</v>
      </c>
      <c r="E37" s="18"/>
      <c r="F37" s="14"/>
      <c r="G37" s="19">
        <v>1</v>
      </c>
      <c r="H37" s="19" t="s">
        <v>283</v>
      </c>
      <c r="I37" s="19" t="s">
        <v>32</v>
      </c>
      <c r="J37" s="20">
        <v>1077.27508115</v>
      </c>
      <c r="L37" s="11">
        <v>1</v>
      </c>
      <c r="M37" s="21" t="s">
        <v>281</v>
      </c>
      <c r="N37" s="21" t="s">
        <v>21</v>
      </c>
      <c r="O37" s="22">
        <v>1078</v>
      </c>
      <c r="P37" s="11" t="b">
        <v>1</v>
      </c>
    </row>
    <row r="38" spans="1:16" x14ac:dyDescent="0.25">
      <c r="A38" s="16">
        <v>2</v>
      </c>
      <c r="B38" s="32" t="str">
        <f>Men!C302</f>
        <v>GRAHAM PURDYE</v>
      </c>
      <c r="C38" s="32" t="str">
        <f>Men!D302</f>
        <v>HAIL</v>
      </c>
      <c r="D38" s="33">
        <f>Men!K302</f>
        <v>975</v>
      </c>
      <c r="E38" s="18"/>
      <c r="F38" s="14"/>
      <c r="G38" s="19">
        <v>2</v>
      </c>
      <c r="H38" s="19" t="s">
        <v>296</v>
      </c>
      <c r="I38" s="19" t="s">
        <v>12</v>
      </c>
      <c r="J38" s="20">
        <v>1010.264599</v>
      </c>
      <c r="L38" s="11">
        <v>2</v>
      </c>
      <c r="M38" s="21" t="s">
        <v>283</v>
      </c>
      <c r="N38" s="21" t="s">
        <v>32</v>
      </c>
      <c r="O38" s="22">
        <v>975</v>
      </c>
      <c r="P38" s="11" t="b">
        <v>1</v>
      </c>
    </row>
    <row r="39" spans="1:16" x14ac:dyDescent="0.25">
      <c r="A39" s="16">
        <v>3</v>
      </c>
      <c r="B39" s="32" t="str">
        <f>Men!C303</f>
        <v>MIKE THOMPSON</v>
      </c>
      <c r="C39" s="32" t="str">
        <f>Men!D303</f>
        <v>EAST/BDY</v>
      </c>
      <c r="D39" s="33">
        <f>Men!K303</f>
        <v>894</v>
      </c>
      <c r="E39" s="18" t="s">
        <v>699</v>
      </c>
      <c r="F39" s="14"/>
      <c r="G39" s="19">
        <v>3</v>
      </c>
      <c r="H39" s="19" t="s">
        <v>311</v>
      </c>
      <c r="I39" s="19" t="s">
        <v>16</v>
      </c>
      <c r="J39" s="20">
        <v>975.24951499999997</v>
      </c>
      <c r="L39" s="11">
        <v>3</v>
      </c>
      <c r="M39" s="21" t="s">
        <v>282</v>
      </c>
      <c r="N39" s="21" t="s">
        <v>362</v>
      </c>
      <c r="O39" s="22">
        <v>894</v>
      </c>
      <c r="P39" s="11" t="b">
        <v>1</v>
      </c>
    </row>
    <row r="40" spans="1:16" x14ac:dyDescent="0.25">
      <c r="A40" s="10"/>
      <c r="B40" s="10"/>
      <c r="C40" s="10"/>
      <c r="D40" s="23"/>
      <c r="E40" s="18"/>
      <c r="F40" s="14"/>
      <c r="G40" s="24"/>
      <c r="H40" s="24"/>
      <c r="I40" s="24"/>
      <c r="J40" s="25"/>
      <c r="M40" s="26"/>
      <c r="N40" s="26"/>
      <c r="O40" s="18"/>
    </row>
    <row r="41" spans="1:16" x14ac:dyDescent="0.25">
      <c r="A41" s="13" t="s">
        <v>679</v>
      </c>
      <c r="B41" s="13"/>
      <c r="C41" s="13"/>
      <c r="D41" s="27"/>
      <c r="E41" s="28"/>
      <c r="F41" s="14"/>
      <c r="G41" s="15" t="s">
        <v>679</v>
      </c>
      <c r="H41" s="15"/>
      <c r="I41" s="15"/>
      <c r="J41" s="29"/>
      <c r="L41" s="11" t="s">
        <v>679</v>
      </c>
      <c r="M41" s="30"/>
      <c r="N41" s="30"/>
      <c r="O41" s="31"/>
    </row>
    <row r="42" spans="1:16" x14ac:dyDescent="0.25">
      <c r="A42" s="16">
        <v>1</v>
      </c>
      <c r="B42" s="32" t="str">
        <f>Men!C337</f>
        <v>NICK FARLEY (TRIT)</v>
      </c>
      <c r="C42" s="32" t="str">
        <f>Men!D337</f>
        <v>TRIT</v>
      </c>
      <c r="D42" s="33">
        <f>Men!K337</f>
        <v>722</v>
      </c>
      <c r="E42" s="18"/>
      <c r="F42" s="14"/>
      <c r="G42" s="19">
        <v>1</v>
      </c>
      <c r="H42" s="19" t="s">
        <v>312</v>
      </c>
      <c r="I42" s="19" t="s">
        <v>23</v>
      </c>
      <c r="J42" s="20">
        <v>852.21216856000001</v>
      </c>
      <c r="L42" s="11">
        <v>1</v>
      </c>
      <c r="M42" s="21" t="s">
        <v>383</v>
      </c>
      <c r="N42" s="21" t="s">
        <v>47</v>
      </c>
      <c r="O42" s="22">
        <v>722</v>
      </c>
      <c r="P42" s="11" t="b">
        <v>1</v>
      </c>
    </row>
    <row r="43" spans="1:16" x14ac:dyDescent="0.25">
      <c r="A43" s="16">
        <v>2</v>
      </c>
      <c r="B43" s="32" t="str">
        <f>Men!C338</f>
        <v>PETER BURFOOT</v>
      </c>
      <c r="C43" s="32" t="str">
        <f>Men!D338</f>
        <v>WAD</v>
      </c>
      <c r="D43" s="33">
        <f>Men!K338</f>
        <v>717</v>
      </c>
      <c r="E43" s="18"/>
      <c r="F43" s="14"/>
      <c r="G43" s="19">
        <v>2</v>
      </c>
      <c r="H43" s="19" t="s">
        <v>314</v>
      </c>
      <c r="I43" s="19" t="s">
        <v>21</v>
      </c>
      <c r="J43" s="20">
        <v>732.19106489000001</v>
      </c>
      <c r="L43" s="11">
        <v>2</v>
      </c>
      <c r="M43" s="21" t="s">
        <v>314</v>
      </c>
      <c r="N43" s="21" t="s">
        <v>21</v>
      </c>
      <c r="O43" s="22">
        <v>717</v>
      </c>
      <c r="P43" s="11" t="b">
        <v>1</v>
      </c>
    </row>
    <row r="44" spans="1:16" x14ac:dyDescent="0.25">
      <c r="A44" s="16">
        <v>3</v>
      </c>
      <c r="B44" s="32" t="str">
        <f>Men!C339</f>
        <v>PETER WEEKS</v>
      </c>
      <c r="C44" s="32" t="str">
        <f>Men!D339</f>
        <v>PRS</v>
      </c>
      <c r="D44" s="33">
        <f>Men!K339</f>
        <v>675</v>
      </c>
      <c r="E44" s="18"/>
      <c r="F44" s="14"/>
      <c r="G44" s="19">
        <v>3</v>
      </c>
      <c r="H44" s="19" t="s">
        <v>315</v>
      </c>
      <c r="I44" s="19" t="s">
        <v>41</v>
      </c>
      <c r="J44" s="20">
        <v>712.18857800000001</v>
      </c>
      <c r="L44" s="11">
        <v>3</v>
      </c>
      <c r="M44" s="21" t="s">
        <v>315</v>
      </c>
      <c r="N44" s="21" t="s">
        <v>41</v>
      </c>
      <c r="O44" s="22">
        <v>675</v>
      </c>
      <c r="P44" s="11" t="b">
        <v>1</v>
      </c>
    </row>
    <row r="45" spans="1:16" x14ac:dyDescent="0.25">
      <c r="A45" s="10"/>
      <c r="B45" s="10"/>
      <c r="C45" s="10"/>
      <c r="D45" s="23"/>
      <c r="E45" s="18"/>
      <c r="F45" s="14"/>
      <c r="G45" s="24"/>
      <c r="H45" s="24"/>
      <c r="I45" s="24"/>
      <c r="J45" s="25"/>
      <c r="M45" s="26"/>
      <c r="N45" s="26"/>
      <c r="O45" s="18"/>
    </row>
    <row r="46" spans="1:16" x14ac:dyDescent="0.25">
      <c r="A46" s="13" t="s">
        <v>680</v>
      </c>
      <c r="B46" s="13"/>
      <c r="C46" s="13"/>
      <c r="D46" s="27"/>
      <c r="E46" s="18"/>
      <c r="F46" s="14"/>
      <c r="G46" s="15" t="s">
        <v>680</v>
      </c>
      <c r="H46" s="15"/>
      <c r="I46" s="15"/>
      <c r="J46" s="29"/>
      <c r="L46" s="11" t="s">
        <v>680</v>
      </c>
      <c r="M46" s="30"/>
      <c r="N46" s="30"/>
      <c r="O46" s="31"/>
    </row>
    <row r="47" spans="1:16" x14ac:dyDescent="0.25">
      <c r="A47" s="16">
        <v>1</v>
      </c>
      <c r="B47" s="32" t="str">
        <f>Men!C349</f>
        <v>BOB HUGHES</v>
      </c>
      <c r="C47" s="32" t="str">
        <f>Men!D349</f>
        <v>LEW</v>
      </c>
      <c r="D47" s="33">
        <f>Men!K349</f>
        <v>706</v>
      </c>
      <c r="E47" s="18"/>
      <c r="F47" s="14"/>
      <c r="G47" s="19">
        <v>1</v>
      </c>
      <c r="H47" s="19" t="s">
        <v>313</v>
      </c>
      <c r="I47" s="19" t="s">
        <v>16</v>
      </c>
      <c r="J47" s="20">
        <v>735.18488150999997</v>
      </c>
      <c r="L47" s="11">
        <v>1</v>
      </c>
      <c r="M47" s="21" t="s">
        <v>313</v>
      </c>
      <c r="N47" s="21" t="s">
        <v>16</v>
      </c>
      <c r="O47" s="22">
        <v>706</v>
      </c>
      <c r="P47" s="11" t="b">
        <v>1</v>
      </c>
    </row>
    <row r="48" spans="1:16" x14ac:dyDescent="0.25">
      <c r="A48" s="16">
        <v>2</v>
      </c>
      <c r="B48" s="32" t="str">
        <f>Men!C350</f>
        <v>TERRY WARD</v>
      </c>
      <c r="C48" s="32" t="str">
        <f>Men!D350</f>
        <v>PRS</v>
      </c>
      <c r="D48" s="33">
        <f>Men!K350</f>
        <v>609</v>
      </c>
      <c r="E48" s="18"/>
      <c r="F48" s="14"/>
      <c r="G48" s="19">
        <v>2</v>
      </c>
      <c r="H48" s="19" t="s">
        <v>318</v>
      </c>
      <c r="I48" s="19" t="s">
        <v>41</v>
      </c>
      <c r="J48" s="20">
        <v>638.1607848000001</v>
      </c>
      <c r="L48" s="11">
        <v>2</v>
      </c>
      <c r="M48" s="21" t="s">
        <v>318</v>
      </c>
      <c r="N48" s="21" t="s">
        <v>41</v>
      </c>
      <c r="O48" s="22">
        <v>609</v>
      </c>
      <c r="P48" s="11" t="b">
        <v>1</v>
      </c>
    </row>
    <row r="49" spans="1:16" x14ac:dyDescent="0.25">
      <c r="A49" s="16">
        <v>3</v>
      </c>
      <c r="B49" s="32" t="str">
        <f>Men!C351</f>
        <v>TONY WILSON</v>
      </c>
      <c r="C49" s="32" t="str">
        <f>Men!D351</f>
        <v>WAD</v>
      </c>
      <c r="D49" s="33">
        <f>Men!K351</f>
        <v>555</v>
      </c>
      <c r="E49" s="18"/>
      <c r="F49" s="14"/>
      <c r="G49" s="19">
        <v>3</v>
      </c>
      <c r="H49" s="19" t="s">
        <v>344</v>
      </c>
      <c r="I49" s="19" t="s">
        <v>21</v>
      </c>
      <c r="J49" s="20">
        <v>612.16502000000003</v>
      </c>
      <c r="L49" s="11">
        <v>3</v>
      </c>
      <c r="M49" s="21" t="s">
        <v>320</v>
      </c>
      <c r="N49" s="21" t="s">
        <v>21</v>
      </c>
      <c r="O49" s="22">
        <v>555</v>
      </c>
      <c r="P49" s="11" t="b">
        <v>1</v>
      </c>
    </row>
    <row r="50" spans="1:16" x14ac:dyDescent="0.25">
      <c r="A50" s="10"/>
      <c r="B50" s="10"/>
      <c r="C50" s="10"/>
      <c r="D50" s="23"/>
      <c r="E50" s="18"/>
      <c r="F50" s="14"/>
      <c r="G50" s="24"/>
      <c r="H50" s="24"/>
      <c r="I50" s="24"/>
      <c r="J50" s="25"/>
      <c r="M50" s="26"/>
      <c r="N50" s="26"/>
      <c r="O50" s="18"/>
    </row>
    <row r="51" spans="1:16" x14ac:dyDescent="0.25">
      <c r="A51" s="10"/>
      <c r="B51" s="9" t="s">
        <v>663</v>
      </c>
      <c r="C51" s="9" t="s">
        <v>664</v>
      </c>
      <c r="D51" s="9" t="s">
        <v>665</v>
      </c>
      <c r="E51" s="18"/>
      <c r="F51" s="14"/>
      <c r="G51" s="24"/>
      <c r="H51" s="34" t="s">
        <v>663</v>
      </c>
      <c r="I51" s="34" t="s">
        <v>664</v>
      </c>
      <c r="J51" s="34" t="s">
        <v>665</v>
      </c>
      <c r="L51" s="10"/>
      <c r="M51" s="9" t="s">
        <v>663</v>
      </c>
      <c r="N51" s="9" t="s">
        <v>664</v>
      </c>
      <c r="O51" s="9" t="s">
        <v>665</v>
      </c>
    </row>
    <row r="52" spans="1:16" x14ac:dyDescent="0.25">
      <c r="A52" s="13" t="s">
        <v>681</v>
      </c>
      <c r="B52" s="13"/>
      <c r="C52" s="13"/>
      <c r="D52" s="27"/>
      <c r="E52" s="28"/>
      <c r="F52" s="14"/>
      <c r="G52" s="15" t="s">
        <v>681</v>
      </c>
      <c r="H52" s="15"/>
      <c r="I52" s="15"/>
      <c r="J52" s="29"/>
      <c r="L52" s="11" t="s">
        <v>681</v>
      </c>
      <c r="M52" s="30"/>
      <c r="N52" s="30"/>
      <c r="O52" s="31"/>
    </row>
    <row r="53" spans="1:16" x14ac:dyDescent="0.25">
      <c r="A53" s="35">
        <v>1</v>
      </c>
      <c r="B53" s="16" t="str">
        <f>INDEX(B$58:B$90,MATCH($D53,$D$58:$D$90,0))</f>
        <v>ALISSA ELLIS</v>
      </c>
      <c r="C53" s="16" t="str">
        <f>INDEX(C$58:C$90,MATCH($D53,$D$58:$D$90,0))</f>
        <v>HAIL</v>
      </c>
      <c r="D53" s="17">
        <f>LARGE(D$58:D$90,1)</f>
        <v>796</v>
      </c>
      <c r="E53" s="18"/>
      <c r="F53" s="14"/>
      <c r="G53" s="36">
        <v>1</v>
      </c>
      <c r="H53" s="19" t="s">
        <v>476</v>
      </c>
      <c r="I53" s="19" t="s">
        <v>32</v>
      </c>
      <c r="J53" s="20">
        <v>800.21432197999991</v>
      </c>
      <c r="L53" s="11">
        <v>1</v>
      </c>
      <c r="M53" s="21" t="s">
        <v>476</v>
      </c>
      <c r="N53" s="21" t="s">
        <v>32</v>
      </c>
      <c r="O53" s="22">
        <v>796</v>
      </c>
      <c r="P53" s="11" t="b">
        <v>1</v>
      </c>
    </row>
    <row r="54" spans="1:16" x14ac:dyDescent="0.25">
      <c r="A54" s="35">
        <v>2</v>
      </c>
      <c r="B54" s="16" t="str">
        <f>INDEX(B$58:B$90,MATCH($D54,$D$58:$D$90,0))</f>
        <v>SUE FRY</v>
      </c>
      <c r="C54" s="16" t="str">
        <f>INDEX(C$58:C$90,MATCH($D54,$D$58:$D$90,0))</f>
        <v>EAST/BDY</v>
      </c>
      <c r="D54" s="17">
        <f>LARGE(D$58:D$90,2)</f>
        <v>793</v>
      </c>
      <c r="E54" s="18"/>
      <c r="F54" s="14"/>
      <c r="G54" s="36">
        <v>2</v>
      </c>
      <c r="H54" s="19" t="s">
        <v>441</v>
      </c>
      <c r="I54" s="19" t="s">
        <v>32</v>
      </c>
      <c r="J54" s="20">
        <v>793.21639842000002</v>
      </c>
      <c r="L54" s="11">
        <v>2</v>
      </c>
      <c r="M54" s="21" t="s">
        <v>515</v>
      </c>
      <c r="N54" s="21" t="s">
        <v>362</v>
      </c>
      <c r="O54" s="22">
        <v>793</v>
      </c>
      <c r="P54" s="11" t="b">
        <v>1</v>
      </c>
    </row>
    <row r="55" spans="1:16" x14ac:dyDescent="0.25">
      <c r="A55" s="35">
        <v>3</v>
      </c>
      <c r="B55" s="16" t="str">
        <f>INDEX(B$58:B$90,MATCH($D55,$D$58:$D$90,0))</f>
        <v>LISA GOLDSMITH</v>
      </c>
      <c r="C55" s="16" t="str">
        <f>INDEX(C$58:C$90,MATCH($D55,$D$58:$D$90,0))</f>
        <v>HAIL</v>
      </c>
      <c r="D55" s="17">
        <f>LARGE(D$58:D$90,3)</f>
        <v>785</v>
      </c>
      <c r="E55" s="18"/>
      <c r="F55" s="14"/>
      <c r="G55" s="36">
        <v>3</v>
      </c>
      <c r="H55" s="19" t="s">
        <v>515</v>
      </c>
      <c r="I55" s="19" t="s">
        <v>32</v>
      </c>
      <c r="J55" s="20">
        <v>789.20895600000006</v>
      </c>
      <c r="L55" s="11">
        <v>3</v>
      </c>
      <c r="M55" s="21" t="s">
        <v>480</v>
      </c>
      <c r="N55" s="21" t="s">
        <v>32</v>
      </c>
      <c r="O55" s="22">
        <v>785</v>
      </c>
      <c r="P55" s="11" t="b">
        <v>1</v>
      </c>
    </row>
    <row r="56" spans="1:16" x14ac:dyDescent="0.25">
      <c r="A56" s="10"/>
      <c r="B56" s="10"/>
      <c r="C56" s="10"/>
      <c r="D56" s="23"/>
      <c r="E56" s="18"/>
      <c r="F56" s="14"/>
      <c r="G56" s="24"/>
      <c r="H56" s="24"/>
      <c r="I56" s="24"/>
      <c r="J56" s="25"/>
      <c r="M56" s="26"/>
      <c r="N56" s="26"/>
      <c r="O56" s="18"/>
    </row>
    <row r="57" spans="1:16" x14ac:dyDescent="0.25">
      <c r="A57" s="13" t="s">
        <v>682</v>
      </c>
      <c r="B57" s="13"/>
      <c r="C57" s="13"/>
      <c r="D57" s="27"/>
      <c r="E57" s="28"/>
      <c r="F57" s="14"/>
      <c r="G57" s="15" t="s">
        <v>682</v>
      </c>
      <c r="H57" s="15"/>
      <c r="I57" s="15"/>
      <c r="J57" s="29"/>
      <c r="L57" s="11" t="s">
        <v>682</v>
      </c>
      <c r="M57" s="30"/>
      <c r="N57" s="30"/>
      <c r="O57" s="31"/>
    </row>
    <row r="58" spans="1:16" x14ac:dyDescent="0.25">
      <c r="A58" s="16">
        <v>1</v>
      </c>
      <c r="B58" s="32" t="str">
        <f>Women!C5</f>
        <v>ANNEKA REDLEY</v>
      </c>
      <c r="C58" s="32" t="str">
        <f>Women!D5</f>
        <v>PRS</v>
      </c>
      <c r="D58" s="33">
        <f>Women!K5</f>
        <v>729</v>
      </c>
      <c r="E58" s="18"/>
      <c r="F58" s="14"/>
      <c r="G58" s="19">
        <v>1</v>
      </c>
      <c r="H58" s="19" t="s">
        <v>683</v>
      </c>
      <c r="I58" s="19" t="s">
        <v>51</v>
      </c>
      <c r="J58" s="20">
        <v>770.21820800000012</v>
      </c>
      <c r="L58" s="11">
        <v>1</v>
      </c>
      <c r="M58" s="21" t="s">
        <v>400</v>
      </c>
      <c r="N58" s="21" t="s">
        <v>41</v>
      </c>
      <c r="O58" s="22">
        <v>729</v>
      </c>
      <c r="P58" s="11" t="b">
        <v>1</v>
      </c>
    </row>
    <row r="59" spans="1:16" x14ac:dyDescent="0.25">
      <c r="A59" s="16">
        <v>2</v>
      </c>
      <c r="B59" s="32" t="str">
        <f>Women!C6</f>
        <v>SVENJA WE</v>
      </c>
      <c r="C59" s="32" t="str">
        <f>Women!D6</f>
        <v>BTRI</v>
      </c>
      <c r="D59" s="33">
        <f>Women!K6</f>
        <v>689</v>
      </c>
      <c r="E59" s="18"/>
      <c r="F59" s="14"/>
      <c r="G59" s="19">
        <v>2</v>
      </c>
      <c r="H59" s="19" t="s">
        <v>437</v>
      </c>
      <c r="I59" s="19" t="s">
        <v>19</v>
      </c>
      <c r="J59" s="20">
        <v>760.21698199999992</v>
      </c>
      <c r="L59" s="11">
        <v>2</v>
      </c>
      <c r="M59" s="21" t="s">
        <v>401</v>
      </c>
      <c r="N59" s="21" t="s">
        <v>30</v>
      </c>
      <c r="O59" s="22">
        <v>689</v>
      </c>
      <c r="P59" s="11" t="b">
        <v>1</v>
      </c>
    </row>
    <row r="60" spans="1:16" x14ac:dyDescent="0.25">
      <c r="A60" s="16">
        <v>3</v>
      </c>
      <c r="B60" s="32" t="str">
        <f>Women!C7</f>
        <v>HANNAH DEUBERT</v>
      </c>
      <c r="C60" s="32" t="str">
        <f>Women!D7</f>
        <v>HAIL</v>
      </c>
      <c r="D60" s="33">
        <f>Women!K7</f>
        <v>594</v>
      </c>
      <c r="E60" s="18"/>
      <c r="F60" s="14"/>
      <c r="G60" s="19">
        <v>3</v>
      </c>
      <c r="H60" s="19" t="s">
        <v>462</v>
      </c>
      <c r="I60" s="19" t="s">
        <v>12</v>
      </c>
      <c r="J60" s="20">
        <v>749.21137298999997</v>
      </c>
      <c r="L60" s="11">
        <v>3</v>
      </c>
      <c r="M60" s="21" t="s">
        <v>398</v>
      </c>
      <c r="N60" s="21" t="s">
        <v>32</v>
      </c>
      <c r="O60" s="22">
        <v>594</v>
      </c>
      <c r="P60" s="11" t="b">
        <v>1</v>
      </c>
    </row>
    <row r="61" spans="1:16" x14ac:dyDescent="0.25">
      <c r="A61" s="10"/>
      <c r="B61" s="10"/>
      <c r="C61" s="10"/>
      <c r="D61" s="23"/>
      <c r="E61" s="18"/>
      <c r="F61" s="14"/>
      <c r="G61" s="24"/>
      <c r="H61" s="24"/>
      <c r="I61" s="24"/>
      <c r="J61" s="25"/>
      <c r="M61" s="26"/>
      <c r="N61" s="26"/>
      <c r="O61" s="18"/>
    </row>
    <row r="62" spans="1:16" x14ac:dyDescent="0.25">
      <c r="A62" s="13" t="s">
        <v>684</v>
      </c>
      <c r="B62" s="13"/>
      <c r="C62" s="13"/>
      <c r="D62" s="27"/>
      <c r="E62" s="28"/>
      <c r="F62" s="14"/>
      <c r="G62" s="15" t="s">
        <v>684</v>
      </c>
      <c r="H62" s="15"/>
      <c r="I62" s="15"/>
      <c r="J62" s="29"/>
      <c r="L62" s="11" t="s">
        <v>684</v>
      </c>
      <c r="M62" s="30"/>
      <c r="N62" s="30"/>
      <c r="O62" s="31"/>
    </row>
    <row r="63" spans="1:16" x14ac:dyDescent="0.25">
      <c r="A63" s="16">
        <v>1</v>
      </c>
      <c r="B63" s="32" t="str">
        <f>Women!C42</f>
        <v>SARAH UNDERWOOD</v>
      </c>
      <c r="C63" s="32" t="str">
        <f>Women!D42</f>
        <v>HAIL</v>
      </c>
      <c r="D63" s="33">
        <f>Women!K42</f>
        <v>776</v>
      </c>
      <c r="E63" s="18"/>
      <c r="F63" s="14"/>
      <c r="G63" s="19">
        <v>1</v>
      </c>
      <c r="H63" s="19" t="s">
        <v>441</v>
      </c>
      <c r="I63" s="19" t="s">
        <v>32</v>
      </c>
      <c r="J63" s="20">
        <v>793.21639842000002</v>
      </c>
      <c r="L63" s="11">
        <v>1</v>
      </c>
      <c r="M63" s="21" t="s">
        <v>441</v>
      </c>
      <c r="N63" s="21" t="s">
        <v>32</v>
      </c>
      <c r="O63" s="22">
        <v>776</v>
      </c>
      <c r="P63" s="11" t="b">
        <v>1</v>
      </c>
    </row>
    <row r="64" spans="1:16" x14ac:dyDescent="0.25">
      <c r="A64" s="16">
        <v>2</v>
      </c>
      <c r="B64" s="32" t="str">
        <f>Women!C43</f>
        <v>GEORGINA FROWDE</v>
      </c>
      <c r="C64" s="32" t="str">
        <f>Women!D43</f>
        <v>CROW</v>
      </c>
      <c r="D64" s="33">
        <f>Women!K43</f>
        <v>763</v>
      </c>
      <c r="E64" s="18"/>
      <c r="F64" s="14"/>
      <c r="G64" s="19">
        <v>2</v>
      </c>
      <c r="H64" s="19" t="s">
        <v>460</v>
      </c>
      <c r="I64" s="19" t="s">
        <v>51</v>
      </c>
      <c r="J64" s="20">
        <v>776.21383999999989</v>
      </c>
      <c r="L64" s="11">
        <v>2</v>
      </c>
      <c r="M64" s="21" t="s">
        <v>434</v>
      </c>
      <c r="N64" s="21" t="s">
        <v>19</v>
      </c>
      <c r="O64" s="22">
        <v>763</v>
      </c>
      <c r="P64" s="11" t="b">
        <v>1</v>
      </c>
    </row>
    <row r="65" spans="1:16" x14ac:dyDescent="0.25">
      <c r="A65" s="16">
        <v>3</v>
      </c>
      <c r="B65" s="32" t="str">
        <f>Women!C44</f>
        <v>FRANCESCA GARDNER</v>
      </c>
      <c r="C65" s="32" t="str">
        <f>Women!D44</f>
        <v>WAD</v>
      </c>
      <c r="D65" s="33">
        <f>Women!K44</f>
        <v>761</v>
      </c>
      <c r="E65" s="18"/>
      <c r="F65" s="14"/>
      <c r="G65" s="19">
        <v>3</v>
      </c>
      <c r="H65" s="19" t="s">
        <v>435</v>
      </c>
      <c r="I65" s="19" t="s">
        <v>21</v>
      </c>
      <c r="J65" s="20">
        <v>751.20796319999999</v>
      </c>
      <c r="L65" s="11">
        <v>3</v>
      </c>
      <c r="M65" s="21" t="s">
        <v>435</v>
      </c>
      <c r="N65" s="21" t="s">
        <v>21</v>
      </c>
      <c r="O65" s="22">
        <v>761</v>
      </c>
      <c r="P65" s="11" t="b">
        <v>1</v>
      </c>
    </row>
    <row r="66" spans="1:16" x14ac:dyDescent="0.25">
      <c r="A66" s="10"/>
      <c r="B66" s="10"/>
      <c r="C66" s="10"/>
      <c r="D66" s="23"/>
      <c r="E66" s="18"/>
      <c r="F66" s="14"/>
      <c r="G66" s="24"/>
      <c r="H66" s="24"/>
      <c r="I66" s="24"/>
      <c r="J66" s="25"/>
      <c r="M66" s="26"/>
      <c r="N66" s="26"/>
      <c r="O66" s="18"/>
    </row>
    <row r="67" spans="1:16" x14ac:dyDescent="0.25">
      <c r="A67" s="13" t="s">
        <v>685</v>
      </c>
      <c r="B67" s="13"/>
      <c r="C67" s="13"/>
      <c r="D67" s="27"/>
      <c r="E67" s="18"/>
      <c r="F67" s="14"/>
      <c r="G67" s="15" t="s">
        <v>685</v>
      </c>
      <c r="H67" s="15"/>
      <c r="I67" s="15"/>
      <c r="J67" s="29"/>
      <c r="L67" s="11" t="s">
        <v>685</v>
      </c>
      <c r="M67" s="30"/>
      <c r="N67" s="30"/>
      <c r="O67" s="31"/>
    </row>
    <row r="68" spans="1:16" x14ac:dyDescent="0.25">
      <c r="A68" s="16">
        <v>1</v>
      </c>
      <c r="B68" s="32" t="str">
        <f>Women!C85</f>
        <v>ALISSA ELLIS</v>
      </c>
      <c r="C68" s="32" t="str">
        <f>Women!D85</f>
        <v>HAIL</v>
      </c>
      <c r="D68" s="33">
        <f>Women!K85</f>
        <v>796</v>
      </c>
      <c r="E68" s="18"/>
      <c r="F68" s="14"/>
      <c r="G68" s="19">
        <v>1</v>
      </c>
      <c r="H68" s="19" t="s">
        <v>476</v>
      </c>
      <c r="I68" s="19" t="s">
        <v>32</v>
      </c>
      <c r="J68" s="20">
        <v>800.21432197999991</v>
      </c>
      <c r="L68" s="11">
        <v>1</v>
      </c>
      <c r="M68" s="21" t="s">
        <v>476</v>
      </c>
      <c r="N68" s="21" t="s">
        <v>32</v>
      </c>
      <c r="O68" s="22">
        <v>796</v>
      </c>
      <c r="P68" s="11" t="b">
        <v>1</v>
      </c>
    </row>
    <row r="69" spans="1:16" x14ac:dyDescent="0.25">
      <c r="A69" s="16">
        <v>2</v>
      </c>
      <c r="B69" s="32" t="str">
        <f>Women!C86</f>
        <v>LISA GOLDSMITH</v>
      </c>
      <c r="C69" s="32" t="str">
        <f>Women!D86</f>
        <v>HAIL</v>
      </c>
      <c r="D69" s="33">
        <f>Women!K86</f>
        <v>785</v>
      </c>
      <c r="E69" s="18"/>
      <c r="F69" s="14"/>
      <c r="G69" s="19">
        <v>2</v>
      </c>
      <c r="H69" s="19" t="s">
        <v>480</v>
      </c>
      <c r="I69" s="19" t="s">
        <v>32</v>
      </c>
      <c r="J69" s="20">
        <v>764.20630699999992</v>
      </c>
      <c r="L69" s="11">
        <v>2</v>
      </c>
      <c r="M69" s="21" t="s">
        <v>480</v>
      </c>
      <c r="N69" s="21" t="s">
        <v>32</v>
      </c>
      <c r="O69" s="22">
        <v>785</v>
      </c>
      <c r="P69" s="11" t="b">
        <v>1</v>
      </c>
    </row>
    <row r="70" spans="1:16" x14ac:dyDescent="0.25">
      <c r="A70" s="16">
        <v>3</v>
      </c>
      <c r="B70" s="32" t="str">
        <f>Women!C88</f>
        <v>VICKI WHITEHORN</v>
      </c>
      <c r="C70" s="32" t="str">
        <f>Women!D88</f>
        <v>CROW</v>
      </c>
      <c r="D70" s="33">
        <f>Women!K88</f>
        <v>727</v>
      </c>
      <c r="E70" s="18" t="str">
        <f>"Note "&amp;Women!C87&amp;" was 3rd on points but CPA do not qualify for awards"</f>
        <v>Note ELIZABETH BROOKES was 3rd on points but CPA do not qualify for awards</v>
      </c>
      <c r="F70" s="14"/>
      <c r="G70" s="19">
        <v>3</v>
      </c>
      <c r="H70" s="19" t="s">
        <v>489</v>
      </c>
      <c r="I70" s="19" t="s">
        <v>23</v>
      </c>
      <c r="J70" s="20">
        <v>736.20230900000013</v>
      </c>
      <c r="L70" s="11">
        <v>3</v>
      </c>
      <c r="M70" s="21" t="s">
        <v>477</v>
      </c>
      <c r="N70" s="21" t="s">
        <v>19</v>
      </c>
      <c r="O70" s="22">
        <v>727</v>
      </c>
      <c r="P70" s="11" t="b">
        <v>1</v>
      </c>
    </row>
    <row r="71" spans="1:16" x14ac:dyDescent="0.25">
      <c r="A71" s="10"/>
      <c r="B71" s="10"/>
      <c r="C71" s="10"/>
      <c r="D71" s="23"/>
      <c r="E71" s="18"/>
      <c r="F71" s="14"/>
      <c r="G71" s="24"/>
      <c r="H71" s="24"/>
      <c r="I71" s="24"/>
      <c r="J71" s="25"/>
      <c r="M71" s="26"/>
      <c r="N71" s="26"/>
      <c r="O71" s="18"/>
    </row>
    <row r="72" spans="1:16" x14ac:dyDescent="0.25">
      <c r="A72" s="13" t="s">
        <v>686</v>
      </c>
      <c r="B72" s="13"/>
      <c r="C72" s="13"/>
      <c r="D72" s="27"/>
      <c r="E72" s="28"/>
      <c r="F72" s="14"/>
      <c r="G72" s="15" t="s">
        <v>686</v>
      </c>
      <c r="H72" s="15"/>
      <c r="I72" s="15"/>
      <c r="J72" s="29"/>
      <c r="L72" s="11" t="s">
        <v>686</v>
      </c>
      <c r="M72" s="30"/>
      <c r="N72" s="30"/>
      <c r="O72" s="31"/>
    </row>
    <row r="73" spans="1:16" x14ac:dyDescent="0.25">
      <c r="A73" s="16">
        <v>1</v>
      </c>
      <c r="B73" s="32" t="str">
        <f>Women!C125</f>
        <v>SUE FRY</v>
      </c>
      <c r="C73" s="32" t="str">
        <f>Women!D125</f>
        <v>EAST/BDY</v>
      </c>
      <c r="D73" s="33">
        <f>Women!K125</f>
        <v>793</v>
      </c>
      <c r="E73" s="18" t="s">
        <v>699</v>
      </c>
      <c r="F73" s="14"/>
      <c r="G73" s="19">
        <v>1</v>
      </c>
      <c r="H73" s="19" t="s">
        <v>515</v>
      </c>
      <c r="I73" s="19" t="s">
        <v>32</v>
      </c>
      <c r="J73" s="20">
        <v>789.20895600000006</v>
      </c>
      <c r="L73" s="11">
        <v>1</v>
      </c>
      <c r="M73" s="21" t="s">
        <v>515</v>
      </c>
      <c r="N73" s="21" t="s">
        <v>362</v>
      </c>
      <c r="O73" s="22">
        <v>793</v>
      </c>
      <c r="P73" s="11" t="b">
        <v>1</v>
      </c>
    </row>
    <row r="74" spans="1:16" x14ac:dyDescent="0.25">
      <c r="A74" s="16">
        <v>2</v>
      </c>
      <c r="B74" s="32" t="str">
        <f>Women!C127</f>
        <v>ANNABEL PRESTON</v>
      </c>
      <c r="C74" s="32" t="str">
        <f>Women!D127</f>
        <v>WAD</v>
      </c>
      <c r="D74" s="33">
        <f>Women!K127</f>
        <v>738</v>
      </c>
      <c r="E74" s="18" t="str">
        <f>"Note "&amp;Women!C126&amp;" finished 2nd on points but is CPA who do not qualify for awards"</f>
        <v>Note ANOUSHKA JOHNSON finished 2nd on points but is CPA who do not qualify for awards</v>
      </c>
      <c r="F74" s="14"/>
      <c r="G74" s="19">
        <v>2</v>
      </c>
      <c r="H74" s="19" t="s">
        <v>520</v>
      </c>
      <c r="I74" s="19" t="s">
        <v>21</v>
      </c>
      <c r="J74" s="20">
        <v>755.20326890000001</v>
      </c>
      <c r="L74" s="11">
        <v>2</v>
      </c>
      <c r="M74" s="21" t="s">
        <v>520</v>
      </c>
      <c r="N74" s="21" t="s">
        <v>21</v>
      </c>
      <c r="O74" s="22">
        <v>738</v>
      </c>
      <c r="P74" s="11" t="b">
        <v>1</v>
      </c>
    </row>
    <row r="75" spans="1:16" x14ac:dyDescent="0.25">
      <c r="A75" s="16">
        <v>3</v>
      </c>
      <c r="B75" s="32" t="str">
        <f>Women!C128</f>
        <v>JULIA JONES</v>
      </c>
      <c r="C75" s="32" t="str">
        <f>Women!D128</f>
        <v>HTH/UCK</v>
      </c>
      <c r="D75" s="33">
        <f>Women!K128</f>
        <v>718</v>
      </c>
      <c r="E75" s="18" t="s">
        <v>697</v>
      </c>
      <c r="F75" s="14"/>
      <c r="G75" s="19">
        <v>3</v>
      </c>
      <c r="H75" s="19" t="s">
        <v>533</v>
      </c>
      <c r="I75" s="19" t="s">
        <v>51</v>
      </c>
      <c r="J75" s="20">
        <v>691.19557007000003</v>
      </c>
      <c r="L75" s="11">
        <v>3</v>
      </c>
      <c r="M75" s="21" t="s">
        <v>516</v>
      </c>
      <c r="N75" s="21" t="s">
        <v>367</v>
      </c>
      <c r="O75" s="22">
        <v>718</v>
      </c>
      <c r="P75" s="11" t="b">
        <v>1</v>
      </c>
    </row>
    <row r="76" spans="1:16" x14ac:dyDescent="0.25">
      <c r="A76" s="10"/>
      <c r="B76" s="10"/>
      <c r="C76" s="10"/>
      <c r="D76" s="23"/>
      <c r="E76" s="18"/>
      <c r="F76" s="14"/>
      <c r="G76" s="24"/>
      <c r="H76" s="24"/>
      <c r="I76" s="24"/>
      <c r="J76" s="25"/>
      <c r="M76" s="26"/>
      <c r="N76" s="26"/>
      <c r="O76" s="18"/>
    </row>
    <row r="77" spans="1:16" x14ac:dyDescent="0.25">
      <c r="A77" s="13" t="s">
        <v>687</v>
      </c>
      <c r="B77" s="13"/>
      <c r="C77" s="13"/>
      <c r="D77" s="27"/>
      <c r="E77" s="18"/>
      <c r="F77" s="14"/>
      <c r="G77" s="15" t="s">
        <v>687</v>
      </c>
      <c r="H77" s="15"/>
      <c r="I77" s="15"/>
      <c r="J77" s="29"/>
      <c r="L77" s="11" t="s">
        <v>687</v>
      </c>
      <c r="M77" s="30"/>
      <c r="N77" s="30"/>
      <c r="O77" s="31"/>
    </row>
    <row r="78" spans="1:16" x14ac:dyDescent="0.25">
      <c r="A78" s="16">
        <v>1</v>
      </c>
      <c r="B78" s="32" t="str">
        <f>Women!C176</f>
        <v>HELEN SIDA</v>
      </c>
      <c r="C78" s="32" t="str">
        <f>Women!D176</f>
        <v>LEW</v>
      </c>
      <c r="D78" s="33">
        <f>Women!K176</f>
        <v>781</v>
      </c>
      <c r="E78" s="18"/>
      <c r="F78" s="14"/>
      <c r="G78" s="19">
        <v>1</v>
      </c>
      <c r="H78" s="19" t="s">
        <v>565</v>
      </c>
      <c r="I78" s="19" t="s">
        <v>16</v>
      </c>
      <c r="J78" s="20">
        <v>780.20063399999992</v>
      </c>
      <c r="L78" s="11">
        <v>1</v>
      </c>
      <c r="M78" s="21" t="s">
        <v>565</v>
      </c>
      <c r="N78" s="21" t="s">
        <v>16</v>
      </c>
      <c r="O78" s="22">
        <v>781</v>
      </c>
      <c r="P78" s="11" t="b">
        <v>1</v>
      </c>
    </row>
    <row r="79" spans="1:16" x14ac:dyDescent="0.25">
      <c r="A79" s="16">
        <v>2</v>
      </c>
      <c r="B79" s="32" t="str">
        <f>Women!C177</f>
        <v>JANE COLES</v>
      </c>
      <c r="C79" s="32" t="str">
        <f>Women!D177</f>
        <v>HR</v>
      </c>
      <c r="D79" s="33">
        <f>Women!K177</f>
        <v>714</v>
      </c>
      <c r="E79" s="18"/>
      <c r="F79" s="14"/>
      <c r="G79" s="19">
        <v>2</v>
      </c>
      <c r="H79" s="19" t="s">
        <v>574</v>
      </c>
      <c r="I79" s="19" t="s">
        <v>32</v>
      </c>
      <c r="J79" s="20">
        <v>777.20271899999989</v>
      </c>
      <c r="L79" s="11">
        <v>2</v>
      </c>
      <c r="M79" s="21" t="s">
        <v>566</v>
      </c>
      <c r="N79" s="21" t="s">
        <v>12</v>
      </c>
      <c r="O79" s="22">
        <v>714</v>
      </c>
      <c r="P79" s="11" t="b">
        <v>1</v>
      </c>
    </row>
    <row r="80" spans="1:16" x14ac:dyDescent="0.25">
      <c r="A80" s="16">
        <v>3</v>
      </c>
      <c r="B80" s="32" t="str">
        <f>Women!C178</f>
        <v>CAROLE CRATHERN</v>
      </c>
      <c r="C80" s="32" t="str">
        <f>Women!D178</f>
        <v>BEX</v>
      </c>
      <c r="D80" s="33">
        <f>Women!K178</f>
        <v>704</v>
      </c>
      <c r="E80" s="18"/>
      <c r="F80" s="14"/>
      <c r="G80" s="19">
        <v>3</v>
      </c>
      <c r="H80" s="19" t="s">
        <v>566</v>
      </c>
      <c r="I80" s="19" t="s">
        <v>12</v>
      </c>
      <c r="J80" s="20">
        <v>733.19201659999987</v>
      </c>
      <c r="L80" s="11">
        <v>3</v>
      </c>
      <c r="M80" s="21" t="s">
        <v>568</v>
      </c>
      <c r="N80" s="21" t="s">
        <v>23</v>
      </c>
      <c r="O80" s="22">
        <v>704</v>
      </c>
      <c r="P80" s="11" t="b">
        <v>1</v>
      </c>
    </row>
    <row r="81" spans="1:16" x14ac:dyDescent="0.25">
      <c r="A81" s="10"/>
      <c r="B81" s="10"/>
      <c r="C81" s="10"/>
      <c r="D81" s="23"/>
      <c r="E81" s="18"/>
      <c r="F81" s="14"/>
      <c r="G81" s="24"/>
      <c r="H81" s="24"/>
      <c r="I81" s="24"/>
      <c r="J81" s="25"/>
      <c r="M81" s="26"/>
      <c r="N81" s="26"/>
      <c r="O81" s="18"/>
    </row>
    <row r="82" spans="1:16" x14ac:dyDescent="0.25">
      <c r="A82" s="13" t="s">
        <v>688</v>
      </c>
      <c r="B82" s="13"/>
      <c r="C82" s="13"/>
      <c r="D82" s="27"/>
      <c r="E82" s="28"/>
      <c r="F82" s="14"/>
      <c r="G82" s="15" t="s">
        <v>688</v>
      </c>
      <c r="H82" s="15"/>
      <c r="I82" s="15"/>
      <c r="J82" s="29"/>
      <c r="L82" s="11" t="s">
        <v>688</v>
      </c>
      <c r="M82" s="30"/>
      <c r="N82" s="30"/>
      <c r="O82" s="31"/>
    </row>
    <row r="83" spans="1:16" x14ac:dyDescent="0.25">
      <c r="A83" s="16">
        <v>1</v>
      </c>
      <c r="B83" s="32" t="str">
        <f>Women!C219</f>
        <v>SARAH MORRIS</v>
      </c>
      <c r="C83" s="32" t="str">
        <f>Women!D219</f>
        <v>HTH/UCK</v>
      </c>
      <c r="D83" s="33">
        <f>Women!K219</f>
        <v>765</v>
      </c>
      <c r="E83" s="18" t="s">
        <v>667</v>
      </c>
      <c r="F83" s="14"/>
      <c r="G83" s="19">
        <v>1</v>
      </c>
      <c r="H83" s="19" t="s">
        <v>689</v>
      </c>
      <c r="I83" s="19" t="s">
        <v>16</v>
      </c>
      <c r="J83" s="20">
        <v>722.18507599999998</v>
      </c>
      <c r="L83" s="11">
        <v>1</v>
      </c>
      <c r="M83" s="21" t="s">
        <v>607</v>
      </c>
      <c r="N83" s="21" t="s">
        <v>367</v>
      </c>
      <c r="O83" s="22">
        <v>765</v>
      </c>
      <c r="P83" s="11" t="b">
        <v>1</v>
      </c>
    </row>
    <row r="84" spans="1:16" x14ac:dyDescent="0.25">
      <c r="A84" s="16">
        <v>2</v>
      </c>
      <c r="B84" s="32" t="str">
        <f>Women!C220</f>
        <v>JENNY HUGHES</v>
      </c>
      <c r="C84" s="32" t="str">
        <f>Women!D220</f>
        <v>A80</v>
      </c>
      <c r="D84" s="33">
        <f>Women!K220</f>
        <v>706</v>
      </c>
      <c r="E84" s="18"/>
      <c r="F84" s="14"/>
      <c r="G84" s="19">
        <v>2</v>
      </c>
      <c r="H84" s="19" t="s">
        <v>631</v>
      </c>
      <c r="I84" s="19" t="s">
        <v>23</v>
      </c>
      <c r="J84" s="20">
        <v>711.18366056999992</v>
      </c>
      <c r="L84" s="11">
        <v>2</v>
      </c>
      <c r="M84" s="21" t="s">
        <v>608</v>
      </c>
      <c r="N84" s="21" t="s">
        <v>43</v>
      </c>
      <c r="O84" s="22">
        <v>706</v>
      </c>
      <c r="P84" s="11" t="b">
        <v>1</v>
      </c>
    </row>
    <row r="85" spans="1:16" x14ac:dyDescent="0.25">
      <c r="A85" s="16">
        <v>3</v>
      </c>
      <c r="B85" s="32" t="str">
        <f>Women!C221</f>
        <v>ROS CHOATE</v>
      </c>
      <c r="C85" s="32" t="str">
        <f>Women!D221</f>
        <v>BTRI</v>
      </c>
      <c r="D85" s="33">
        <f>Women!K221</f>
        <v>654</v>
      </c>
      <c r="E85" s="18"/>
      <c r="F85" s="14"/>
      <c r="G85" s="19">
        <v>3</v>
      </c>
      <c r="H85" s="19" t="s">
        <v>608</v>
      </c>
      <c r="I85" s="19" t="s">
        <v>43</v>
      </c>
      <c r="J85" s="20">
        <v>709.17744699999992</v>
      </c>
      <c r="L85" s="11">
        <v>3</v>
      </c>
      <c r="M85" s="21" t="s">
        <v>609</v>
      </c>
      <c r="N85" s="21" t="s">
        <v>30</v>
      </c>
      <c r="O85" s="22">
        <v>654</v>
      </c>
      <c r="P85" s="11" t="b">
        <v>1</v>
      </c>
    </row>
    <row r="86" spans="1:16" x14ac:dyDescent="0.25">
      <c r="A86" s="10"/>
      <c r="B86" s="10"/>
      <c r="C86" s="10"/>
      <c r="D86" s="23"/>
      <c r="E86" s="18"/>
      <c r="F86" s="14"/>
      <c r="G86" s="24"/>
      <c r="H86" s="24"/>
      <c r="I86" s="24"/>
      <c r="J86" s="25"/>
      <c r="M86" s="26"/>
      <c r="N86" s="26"/>
      <c r="O86" s="18"/>
    </row>
    <row r="87" spans="1:16" x14ac:dyDescent="0.25">
      <c r="A87" s="13" t="s">
        <v>690</v>
      </c>
      <c r="B87" s="13"/>
      <c r="C87" s="13"/>
      <c r="D87" s="27"/>
      <c r="E87" s="28"/>
      <c r="F87" s="14"/>
      <c r="G87" s="15" t="s">
        <v>690</v>
      </c>
      <c r="H87" s="15"/>
      <c r="I87" s="15"/>
      <c r="J87" s="29"/>
      <c r="L87" s="11" t="s">
        <v>690</v>
      </c>
      <c r="M87" s="30"/>
      <c r="N87" s="30"/>
      <c r="O87" s="31"/>
    </row>
    <row r="88" spans="1:16" x14ac:dyDescent="0.25">
      <c r="A88" s="16">
        <v>1</v>
      </c>
      <c r="B88" s="32" t="str">
        <f>Women!C244</f>
        <v>FRANCES BURNHAM</v>
      </c>
      <c r="C88" s="32" t="str">
        <f>Women!D244</f>
        <v>BEX</v>
      </c>
      <c r="D88" s="33">
        <f>Women!K244</f>
        <v>522</v>
      </c>
      <c r="E88" s="18"/>
      <c r="F88" s="14"/>
      <c r="G88" s="19">
        <v>1</v>
      </c>
      <c r="H88" s="19" t="s">
        <v>641</v>
      </c>
      <c r="I88" s="19" t="s">
        <v>26</v>
      </c>
      <c r="J88" s="20">
        <v>582.1492657</v>
      </c>
      <c r="L88" s="11">
        <v>1</v>
      </c>
      <c r="M88" s="21" t="s">
        <v>631</v>
      </c>
      <c r="N88" s="21" t="s">
        <v>23</v>
      </c>
      <c r="O88" s="22">
        <v>522</v>
      </c>
      <c r="P88" s="11" t="b">
        <v>1</v>
      </c>
    </row>
    <row r="89" spans="1:16" x14ac:dyDescent="0.25">
      <c r="A89" s="16">
        <v>2</v>
      </c>
      <c r="B89" s="32" t="str">
        <f>Women!C245</f>
        <v>JUDITH CARDER</v>
      </c>
      <c r="C89" s="32" t="str">
        <f>Women!D245</f>
        <v>BTRI</v>
      </c>
      <c r="D89" s="33">
        <f>Women!K245</f>
        <v>511</v>
      </c>
      <c r="E89" s="18"/>
      <c r="F89" s="14"/>
      <c r="G89" s="19">
        <v>2</v>
      </c>
      <c r="H89" s="19" t="s">
        <v>646</v>
      </c>
      <c r="I89" s="19" t="s">
        <v>41</v>
      </c>
      <c r="J89" s="20">
        <v>575.14438112999994</v>
      </c>
      <c r="L89" s="11">
        <v>2</v>
      </c>
      <c r="M89" s="21" t="s">
        <v>632</v>
      </c>
      <c r="N89" s="21" t="s">
        <v>30</v>
      </c>
      <c r="O89" s="22">
        <v>511</v>
      </c>
      <c r="P89" s="11" t="b">
        <v>1</v>
      </c>
    </row>
    <row r="90" spans="1:16" x14ac:dyDescent="0.25">
      <c r="A90" s="16">
        <v>3</v>
      </c>
      <c r="B90" s="32" t="str">
        <f>Women!C246</f>
        <v>CHRISTINE TAIT</v>
      </c>
      <c r="C90" s="32" t="str">
        <f>Women!D246</f>
        <v>HTH/UCK</v>
      </c>
      <c r="D90" s="33">
        <f>Women!K246</f>
        <v>483</v>
      </c>
      <c r="E90" s="18" t="s">
        <v>697</v>
      </c>
      <c r="F90" s="14"/>
      <c r="G90" s="19">
        <v>3</v>
      </c>
      <c r="H90" s="19" t="s">
        <v>642</v>
      </c>
      <c r="I90" s="19" t="s">
        <v>23</v>
      </c>
      <c r="J90" s="20">
        <v>521.13881539999988</v>
      </c>
      <c r="L90" s="11">
        <v>3</v>
      </c>
      <c r="M90" s="21" t="s">
        <v>630</v>
      </c>
      <c r="N90" s="21" t="s">
        <v>367</v>
      </c>
      <c r="O90" s="22">
        <v>483</v>
      </c>
      <c r="P90" s="11" t="b">
        <v>1</v>
      </c>
    </row>
    <row r="91" spans="1:16" x14ac:dyDescent="0.25">
      <c r="A91" s="10"/>
      <c r="B91" s="10"/>
      <c r="C91" s="10"/>
      <c r="D91" s="23"/>
      <c r="E91" s="18"/>
      <c r="F91" s="14"/>
      <c r="G91" s="24"/>
      <c r="H91" s="24"/>
      <c r="I91" s="24"/>
      <c r="J91" s="25"/>
      <c r="M91" s="26"/>
      <c r="N91" s="26"/>
      <c r="O91" s="18"/>
    </row>
    <row r="92" spans="1:16" x14ac:dyDescent="0.25">
      <c r="A92" s="13" t="s">
        <v>691</v>
      </c>
      <c r="B92" s="13"/>
      <c r="C92" s="13"/>
      <c r="D92" s="27"/>
      <c r="E92" s="18"/>
      <c r="F92" s="14"/>
      <c r="G92" s="15" t="s">
        <v>691</v>
      </c>
      <c r="H92" s="15"/>
      <c r="I92" s="15"/>
      <c r="J92" s="29"/>
      <c r="L92" s="11" t="s">
        <v>691</v>
      </c>
      <c r="M92" s="30"/>
      <c r="N92" s="30"/>
      <c r="O92" s="31"/>
    </row>
    <row r="93" spans="1:16" x14ac:dyDescent="0.25">
      <c r="A93" s="16">
        <v>1</v>
      </c>
      <c r="B93" s="32" t="str">
        <f>Women!C262</f>
        <v>SYLVIA HUGGETT</v>
      </c>
      <c r="C93" s="32" t="str">
        <f>Women!D262</f>
        <v>HR</v>
      </c>
      <c r="D93" s="33">
        <f>Women!K262</f>
        <v>530</v>
      </c>
      <c r="E93" s="18"/>
      <c r="F93" s="14"/>
      <c r="G93" s="19">
        <v>1</v>
      </c>
      <c r="H93" s="19" t="s">
        <v>692</v>
      </c>
      <c r="I93" s="19" t="s">
        <v>12</v>
      </c>
      <c r="J93" s="20">
        <v>563.14470945000005</v>
      </c>
      <c r="L93" s="11">
        <v>1</v>
      </c>
      <c r="M93" s="21" t="s">
        <v>647</v>
      </c>
      <c r="N93" s="21" t="s">
        <v>12</v>
      </c>
      <c r="O93" s="22">
        <v>530</v>
      </c>
      <c r="P93" s="11" t="b">
        <v>1</v>
      </c>
    </row>
    <row r="94" spans="1:16" x14ac:dyDescent="0.25">
      <c r="A94" s="16">
        <v>2</v>
      </c>
      <c r="B94" s="32" t="str">
        <f>Women!C263</f>
        <v>MARY AUSTIN-OLSEN</v>
      </c>
      <c r="C94" s="32" t="str">
        <f>Women!D263</f>
        <v>PRS</v>
      </c>
      <c r="D94" s="33">
        <f>Women!K263</f>
        <v>527</v>
      </c>
      <c r="E94" s="18"/>
      <c r="F94" s="14"/>
      <c r="G94" s="19">
        <v>2</v>
      </c>
      <c r="H94" s="19" t="s">
        <v>651</v>
      </c>
      <c r="I94" s="19" t="s">
        <v>12</v>
      </c>
      <c r="J94" s="20">
        <v>467.11741899999998</v>
      </c>
      <c r="L94" s="11">
        <v>2</v>
      </c>
      <c r="M94" s="21" t="s">
        <v>646</v>
      </c>
      <c r="N94" s="21" t="s">
        <v>41</v>
      </c>
      <c r="O94" s="22">
        <v>527</v>
      </c>
      <c r="P94" s="11" t="b">
        <v>1</v>
      </c>
    </row>
    <row r="95" spans="1:16" x14ac:dyDescent="0.25">
      <c r="A95" s="16">
        <v>3</v>
      </c>
      <c r="B95" s="32" t="str">
        <f>Women!C264</f>
        <v>LINDA GEE</v>
      </c>
      <c r="C95" s="32" t="str">
        <f>Women!D264</f>
        <v>HTH/UCK</v>
      </c>
      <c r="D95" s="33">
        <f>Women!K264</f>
        <v>380</v>
      </c>
      <c r="E95" s="18"/>
      <c r="F95" s="14"/>
      <c r="G95" s="19">
        <v>3</v>
      </c>
      <c r="H95" s="19" t="s">
        <v>657</v>
      </c>
      <c r="I95" s="19" t="s">
        <v>32</v>
      </c>
      <c r="J95" s="20">
        <v>455.112438</v>
      </c>
      <c r="L95" s="11">
        <v>3</v>
      </c>
      <c r="M95" s="21" t="s">
        <v>650</v>
      </c>
      <c r="N95" s="21" t="s">
        <v>367</v>
      </c>
      <c r="O95" s="22">
        <v>380</v>
      </c>
      <c r="P95" s="11" t="b">
        <v>1</v>
      </c>
    </row>
    <row r="96" spans="1:16" x14ac:dyDescent="0.25">
      <c r="A96" s="37"/>
      <c r="B96" s="38"/>
      <c r="C96" s="38"/>
      <c r="D96" s="39"/>
      <c r="E96" s="18"/>
      <c r="F96" s="14"/>
      <c r="G96" s="40"/>
      <c r="H96" s="40"/>
      <c r="I96" s="40"/>
      <c r="J96" s="41"/>
      <c r="M96" s="26"/>
      <c r="N96" s="26"/>
      <c r="O96" s="18"/>
    </row>
    <row r="97" spans="1:16" x14ac:dyDescent="0.25">
      <c r="A97" s="13" t="s">
        <v>693</v>
      </c>
      <c r="B97" s="13"/>
      <c r="C97" s="13"/>
      <c r="D97" s="27"/>
      <c r="E97" s="28"/>
      <c r="F97" s="14"/>
      <c r="G97" s="15" t="s">
        <v>693</v>
      </c>
      <c r="H97" s="15"/>
      <c r="I97" s="15"/>
      <c r="J97" s="29"/>
      <c r="L97" s="11" t="s">
        <v>693</v>
      </c>
      <c r="M97" s="30"/>
      <c r="N97" s="30"/>
      <c r="O97" s="31"/>
    </row>
    <row r="98" spans="1:16" x14ac:dyDescent="0.25">
      <c r="A98" s="35">
        <v>1</v>
      </c>
      <c r="B98" s="42" t="str">
        <f>INDEX(Team!$B$3:$Q$3,MATCH($D98,Team!$B$43:$Q$43,0))</f>
        <v>LEW</v>
      </c>
      <c r="C98" s="42"/>
      <c r="D98" s="49">
        <f>SMALL(Team!$B$43:$P$43,1)</f>
        <v>8</v>
      </c>
      <c r="E98" s="43"/>
      <c r="F98" s="14"/>
      <c r="G98" s="36">
        <v>1</v>
      </c>
      <c r="H98" s="36" t="s">
        <v>16</v>
      </c>
      <c r="I98" s="36"/>
      <c r="J98" s="44">
        <v>14.1</v>
      </c>
      <c r="L98" s="11">
        <v>1</v>
      </c>
      <c r="M98" s="45" t="s">
        <v>16</v>
      </c>
      <c r="N98" s="45"/>
      <c r="O98" s="46">
        <v>8</v>
      </c>
      <c r="P98" s="11" t="b">
        <v>1</v>
      </c>
    </row>
    <row r="99" spans="1:16" x14ac:dyDescent="0.25">
      <c r="A99" s="35">
        <f>1+IF(INT(D99)&gt;INT(D98),1,0)</f>
        <v>2</v>
      </c>
      <c r="B99" s="42" t="str">
        <f>INDEX(Team!$B$3:$Q$3,MATCH($D99,Team!$B$43:$Q$43,0))</f>
        <v>CRO</v>
      </c>
      <c r="C99" s="42"/>
      <c r="D99" s="49">
        <f>SMALL(Team!$B$43:$P$43,2)</f>
        <v>10</v>
      </c>
      <c r="E99" s="43"/>
      <c r="F99" s="14"/>
      <c r="G99" s="36">
        <v>2</v>
      </c>
      <c r="H99" s="36" t="s">
        <v>21</v>
      </c>
      <c r="I99" s="36"/>
      <c r="J99" s="44">
        <v>20.14</v>
      </c>
      <c r="L99" s="11">
        <v>2</v>
      </c>
      <c r="M99" s="45" t="s">
        <v>415</v>
      </c>
      <c r="N99" s="45"/>
      <c r="O99" s="46">
        <v>10</v>
      </c>
      <c r="P99" s="11" t="b">
        <v>1</v>
      </c>
    </row>
    <row r="100" spans="1:16" x14ac:dyDescent="0.25">
      <c r="A100" s="35">
        <f>1+IF(INT(D100)&gt;INT(D98),1,0)+IF(INT(D100)&gt;INT(D99),1,0)</f>
        <v>3</v>
      </c>
      <c r="B100" s="42" t="str">
        <f>INDEX(Team!$B$3:$Q$3,MATCH($D100,Team!$B$43:$Q$43,0))</f>
        <v>HTH/ UCK</v>
      </c>
      <c r="C100" s="42"/>
      <c r="D100" s="49">
        <f>SMALL(Team!$B$43:$P$43,3)</f>
        <v>22</v>
      </c>
      <c r="E100" s="43"/>
      <c r="F100" s="14"/>
      <c r="G100" s="36">
        <v>3</v>
      </c>
      <c r="H100" s="36" t="s">
        <v>19</v>
      </c>
      <c r="I100" s="36"/>
      <c r="J100" s="44">
        <v>21.04</v>
      </c>
      <c r="K100" s="11" t="s">
        <v>694</v>
      </c>
      <c r="L100" s="11">
        <v>3</v>
      </c>
      <c r="M100" s="45" t="s">
        <v>704</v>
      </c>
      <c r="N100" s="45"/>
      <c r="O100" s="46">
        <v>22</v>
      </c>
      <c r="P100" s="11" t="b">
        <v>1</v>
      </c>
    </row>
    <row r="101" spans="1:16" x14ac:dyDescent="0.25">
      <c r="A101" s="35">
        <f>1+IF(INT(D101)&gt;INT(D98),1,0)+IF(INT(D101)&gt;INT(D99),1,0)+IF(INT(D101)&gt;INT(D100),1,0)</f>
        <v>4</v>
      </c>
      <c r="B101" s="42" t="str">
        <f>INDEX(Team!$B$3:$Q$3,MATCH($D101,Team!$B$43:$Q$43,0))</f>
        <v>PRS</v>
      </c>
      <c r="C101" s="42"/>
      <c r="D101" s="49">
        <f>SMALL(Team!$B$43:$P$43,4)</f>
        <v>23</v>
      </c>
      <c r="E101" s="43"/>
      <c r="F101" s="14"/>
      <c r="G101" s="36">
        <v>4</v>
      </c>
      <c r="H101" s="36" t="s">
        <v>32</v>
      </c>
      <c r="I101" s="36"/>
      <c r="J101" s="44">
        <v>27.06</v>
      </c>
      <c r="K101" s="11" t="s">
        <v>694</v>
      </c>
      <c r="L101" s="11">
        <v>4</v>
      </c>
      <c r="M101" s="45" t="s">
        <v>41</v>
      </c>
      <c r="N101" s="45"/>
      <c r="O101" s="46">
        <v>23</v>
      </c>
      <c r="P101" s="11" t="b">
        <v>1</v>
      </c>
    </row>
    <row r="102" spans="1:16" x14ac:dyDescent="0.25">
      <c r="A102" s="35">
        <f>1+IF(INT(D102)&gt;INT(D98),1,0)+IF(INT(D102)&gt;INT(D99),1,0)+IF(INT(D102)&gt;INT(D100),1,0)+IF(INT(D102)&gt;INT(D101),1,0)</f>
        <v>5</v>
      </c>
      <c r="B102" s="42" t="str">
        <f>INDEX(Team!$B$3:$Q$3,MATCH($D102,Team!$B$43:$Q$43,0))</f>
        <v>HAIL</v>
      </c>
      <c r="C102" s="42"/>
      <c r="D102" s="49">
        <f>SMALL(Team!$B$43:$P$43,5)</f>
        <v>24</v>
      </c>
      <c r="E102" s="43"/>
      <c r="F102" s="14"/>
      <c r="G102" s="36">
        <v>5</v>
      </c>
      <c r="H102" s="36" t="s">
        <v>41</v>
      </c>
      <c r="I102" s="36"/>
      <c r="J102" s="44">
        <v>31.12</v>
      </c>
      <c r="L102" s="11">
        <v>5</v>
      </c>
      <c r="M102" s="45" t="s">
        <v>32</v>
      </c>
      <c r="N102" s="45"/>
      <c r="O102" s="46">
        <v>24</v>
      </c>
      <c r="P102" s="11" t="b">
        <v>1</v>
      </c>
    </row>
    <row r="104" spans="1:16" x14ac:dyDescent="0.25">
      <c r="A104" s="11" t="s">
        <v>695</v>
      </c>
    </row>
  </sheetData>
  <pageMargins left="0" right="0" top="0.98425196850393704" bottom="0.98425196850393704" header="0.51181102362204722" footer="0.51181102362204722"/>
  <pageSetup paperSize="9" scale="10" orientation="portrait" r:id="rId1"/>
  <headerFooter alignWithMargins="0">
    <oddHeader>&amp;R&amp;"Arial"&amp;8&amp;K000000Commercial in confidence&amp;1#</oddHeader>
  </headerFooter>
  <rowBreaks count="1" manualBreakCount="1">
    <brk id="5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13A-AA65-44CD-ABF6-93A4D4C421D1}">
  <sheetPr>
    <tabColor rgb="FF00B050"/>
  </sheetPr>
  <dimension ref="A1:E44"/>
  <sheetViews>
    <sheetView workbookViewId="0">
      <selection activeCell="E19" sqref="E19"/>
    </sheetView>
  </sheetViews>
  <sheetFormatPr defaultRowHeight="14.4" x14ac:dyDescent="0.3"/>
  <cols>
    <col min="1" max="1" width="3.21875" customWidth="1"/>
    <col min="2" max="2" width="30.33203125" customWidth="1"/>
    <col min="3" max="3" width="10.33203125" customWidth="1"/>
  </cols>
  <sheetData>
    <row r="1" spans="1:5" x14ac:dyDescent="0.3">
      <c r="A1" s="9" t="s">
        <v>696</v>
      </c>
    </row>
    <row r="2" spans="1:5" x14ac:dyDescent="0.3">
      <c r="A2" s="9" t="s">
        <v>744</v>
      </c>
    </row>
    <row r="3" spans="1:5" x14ac:dyDescent="0.3">
      <c r="A3" s="51" t="s">
        <v>747</v>
      </c>
    </row>
    <row r="4" spans="1:5" x14ac:dyDescent="0.3">
      <c r="A4" s="50" t="s">
        <v>763</v>
      </c>
    </row>
    <row r="6" spans="1:5" x14ac:dyDescent="0.3">
      <c r="A6" s="52" t="s">
        <v>745</v>
      </c>
      <c r="B6" s="53"/>
      <c r="C6" s="52" t="s">
        <v>664</v>
      </c>
      <c r="D6" s="52" t="s">
        <v>665</v>
      </c>
      <c r="E6" s="54" t="s">
        <v>761</v>
      </c>
    </row>
    <row r="7" spans="1:5" x14ac:dyDescent="0.3">
      <c r="A7" s="53">
        <v>1</v>
      </c>
      <c r="B7" s="53" t="s">
        <v>748</v>
      </c>
      <c r="C7" s="53" t="s">
        <v>699</v>
      </c>
      <c r="D7" s="53">
        <v>80</v>
      </c>
    </row>
    <row r="8" spans="1:5" x14ac:dyDescent="0.3">
      <c r="A8" s="53">
        <v>2</v>
      </c>
      <c r="B8" s="53" t="s">
        <v>749</v>
      </c>
      <c r="C8" s="53" t="s">
        <v>19</v>
      </c>
      <c r="D8" s="53">
        <v>72</v>
      </c>
    </row>
    <row r="9" spans="1:5" x14ac:dyDescent="0.3">
      <c r="A9" s="53">
        <v>3</v>
      </c>
      <c r="B9" s="53" t="s">
        <v>750</v>
      </c>
      <c r="C9" s="53" t="s">
        <v>782</v>
      </c>
      <c r="D9" s="53">
        <v>68</v>
      </c>
    </row>
    <row r="11" spans="1:5" x14ac:dyDescent="0.3">
      <c r="A11" s="52" t="s">
        <v>751</v>
      </c>
      <c r="B11" s="53"/>
      <c r="C11" s="52" t="s">
        <v>664</v>
      </c>
      <c r="D11" s="52" t="s">
        <v>665</v>
      </c>
      <c r="E11" s="54" t="s">
        <v>761</v>
      </c>
    </row>
    <row r="12" spans="1:5" x14ac:dyDescent="0.3">
      <c r="A12" s="53">
        <v>1</v>
      </c>
      <c r="B12" s="53" t="s">
        <v>752</v>
      </c>
      <c r="C12" s="53" t="s">
        <v>19</v>
      </c>
      <c r="D12" s="53">
        <v>79</v>
      </c>
    </row>
    <row r="13" spans="1:5" x14ac:dyDescent="0.3">
      <c r="A13" s="53">
        <v>2</v>
      </c>
      <c r="B13" s="53" t="s">
        <v>753</v>
      </c>
      <c r="C13" s="53" t="s">
        <v>23</v>
      </c>
      <c r="D13" s="53">
        <v>75</v>
      </c>
    </row>
    <row r="14" spans="1:5" x14ac:dyDescent="0.3">
      <c r="A14" s="53">
        <v>3</v>
      </c>
      <c r="B14" s="53" t="s">
        <v>754</v>
      </c>
      <c r="C14" s="53" t="s">
        <v>19</v>
      </c>
      <c r="D14" s="53">
        <v>64</v>
      </c>
    </row>
    <row r="16" spans="1:5" x14ac:dyDescent="0.3">
      <c r="A16" s="52" t="s">
        <v>755</v>
      </c>
      <c r="B16" s="53"/>
      <c r="C16" s="52" t="s">
        <v>664</v>
      </c>
      <c r="D16" s="52" t="s">
        <v>665</v>
      </c>
      <c r="E16" s="54" t="s">
        <v>762</v>
      </c>
    </row>
    <row r="17" spans="1:5" x14ac:dyDescent="0.3">
      <c r="A17" s="53">
        <v>1</v>
      </c>
      <c r="B17" s="53" t="s">
        <v>756</v>
      </c>
      <c r="C17" s="53" t="s">
        <v>12</v>
      </c>
      <c r="D17" s="53">
        <v>40</v>
      </c>
    </row>
    <row r="18" spans="1:5" x14ac:dyDescent="0.3">
      <c r="A18" s="53">
        <v>2</v>
      </c>
      <c r="B18" s="53" t="s">
        <v>757</v>
      </c>
      <c r="C18" s="53" t="s">
        <v>699</v>
      </c>
      <c r="D18" s="53">
        <v>37</v>
      </c>
    </row>
    <row r="19" spans="1:5" x14ac:dyDescent="0.3">
      <c r="A19" s="53">
        <v>3</v>
      </c>
      <c r="B19" s="53" t="s">
        <v>758</v>
      </c>
      <c r="C19" s="53" t="s">
        <v>14</v>
      </c>
      <c r="D19" s="53">
        <v>32</v>
      </c>
      <c r="E19" s="55"/>
    </row>
    <row r="21" spans="1:5" x14ac:dyDescent="0.3">
      <c r="A21" s="52" t="s">
        <v>759</v>
      </c>
      <c r="B21" s="53"/>
      <c r="C21" s="52" t="s">
        <v>664</v>
      </c>
      <c r="D21" s="52" t="s">
        <v>665</v>
      </c>
      <c r="E21" s="54" t="s">
        <v>762</v>
      </c>
    </row>
    <row r="22" spans="1:5" x14ac:dyDescent="0.3">
      <c r="A22" s="53">
        <v>1</v>
      </c>
      <c r="B22" s="53" t="s">
        <v>760</v>
      </c>
      <c r="C22" s="53" t="s">
        <v>23</v>
      </c>
      <c r="D22" s="53">
        <v>40</v>
      </c>
    </row>
    <row r="23" spans="1:5" x14ac:dyDescent="0.3">
      <c r="A23" s="53">
        <v>2</v>
      </c>
      <c r="B23" s="53" t="s">
        <v>764</v>
      </c>
      <c r="C23" s="53" t="s">
        <v>19</v>
      </c>
      <c r="D23" s="53">
        <v>32</v>
      </c>
    </row>
    <row r="24" spans="1:5" x14ac:dyDescent="0.3">
      <c r="A24" s="53">
        <v>3</v>
      </c>
      <c r="B24" s="53" t="s">
        <v>765</v>
      </c>
      <c r="C24" s="53" t="s">
        <v>19</v>
      </c>
      <c r="D24" s="53">
        <v>32</v>
      </c>
    </row>
    <row r="26" spans="1:5" x14ac:dyDescent="0.3">
      <c r="A26" s="52" t="s">
        <v>766</v>
      </c>
      <c r="B26" s="53"/>
      <c r="C26" s="52" t="s">
        <v>664</v>
      </c>
      <c r="D26" s="52" t="s">
        <v>665</v>
      </c>
      <c r="E26" s="54" t="s">
        <v>762</v>
      </c>
    </row>
    <row r="27" spans="1:5" x14ac:dyDescent="0.3">
      <c r="A27" s="53">
        <v>1</v>
      </c>
      <c r="B27" s="53" t="s">
        <v>770</v>
      </c>
      <c r="C27" s="53" t="s">
        <v>781</v>
      </c>
      <c r="D27" s="53">
        <v>40</v>
      </c>
    </row>
    <row r="28" spans="1:5" x14ac:dyDescent="0.3">
      <c r="A28" s="53">
        <v>2</v>
      </c>
      <c r="B28" s="53" t="s">
        <v>771</v>
      </c>
      <c r="C28" s="53" t="s">
        <v>14</v>
      </c>
      <c r="D28" s="53">
        <v>25</v>
      </c>
    </row>
    <row r="29" spans="1:5" x14ac:dyDescent="0.3">
      <c r="A29" s="53">
        <v>3</v>
      </c>
      <c r="B29" s="53" t="s">
        <v>772</v>
      </c>
      <c r="C29" s="53" t="s">
        <v>23</v>
      </c>
      <c r="D29" s="53">
        <v>18</v>
      </c>
    </row>
    <row r="31" spans="1:5" x14ac:dyDescent="0.3">
      <c r="A31" s="52" t="s">
        <v>767</v>
      </c>
      <c r="B31" s="53"/>
      <c r="C31" s="52" t="s">
        <v>664</v>
      </c>
      <c r="D31" s="52" t="s">
        <v>665</v>
      </c>
      <c r="E31" s="54" t="s">
        <v>762</v>
      </c>
    </row>
    <row r="32" spans="1:5" x14ac:dyDescent="0.3">
      <c r="A32" s="53">
        <v>1</v>
      </c>
      <c r="B32" s="53" t="s">
        <v>773</v>
      </c>
      <c r="C32" s="53" t="s">
        <v>780</v>
      </c>
      <c r="D32" s="53">
        <v>40</v>
      </c>
      <c r="E32" t="s">
        <v>697</v>
      </c>
    </row>
    <row r="33" spans="1:5" x14ac:dyDescent="0.3">
      <c r="A33" s="53">
        <v>2</v>
      </c>
      <c r="B33" s="53" t="s">
        <v>774</v>
      </c>
      <c r="C33" s="53" t="s">
        <v>19</v>
      </c>
      <c r="D33" s="53">
        <v>36</v>
      </c>
    </row>
    <row r="34" spans="1:5" x14ac:dyDescent="0.3">
      <c r="A34" s="53">
        <v>3</v>
      </c>
      <c r="B34" s="53" t="s">
        <v>775</v>
      </c>
      <c r="C34" s="53" t="s">
        <v>362</v>
      </c>
      <c r="D34" s="53">
        <v>33</v>
      </c>
    </row>
    <row r="36" spans="1:5" x14ac:dyDescent="0.3">
      <c r="A36" s="52" t="s">
        <v>768</v>
      </c>
      <c r="B36" s="53"/>
      <c r="C36" s="52" t="s">
        <v>664</v>
      </c>
      <c r="D36" s="52" t="s">
        <v>665</v>
      </c>
      <c r="E36" s="54" t="s">
        <v>762</v>
      </c>
    </row>
    <row r="37" spans="1:5" x14ac:dyDescent="0.3">
      <c r="A37" s="53">
        <v>1</v>
      </c>
      <c r="B37" s="53" t="s">
        <v>776</v>
      </c>
      <c r="C37" s="53" t="s">
        <v>19</v>
      </c>
      <c r="D37" s="53">
        <v>38</v>
      </c>
    </row>
    <row r="38" spans="1:5" x14ac:dyDescent="0.3">
      <c r="A38" s="53">
        <v>2</v>
      </c>
      <c r="B38" s="53" t="s">
        <v>777</v>
      </c>
      <c r="C38" s="53" t="s">
        <v>362</v>
      </c>
      <c r="D38" s="53">
        <v>20</v>
      </c>
    </row>
    <row r="39" spans="1:5" x14ac:dyDescent="0.3">
      <c r="A39" s="53">
        <v>3</v>
      </c>
      <c r="B39" s="53" t="s">
        <v>778</v>
      </c>
      <c r="C39" s="53" t="s">
        <v>51</v>
      </c>
      <c r="D39" s="53">
        <v>10</v>
      </c>
    </row>
    <row r="41" spans="1:5" x14ac:dyDescent="0.3">
      <c r="A41" s="52" t="s">
        <v>769</v>
      </c>
      <c r="B41" s="53"/>
      <c r="C41" s="52" t="s">
        <v>664</v>
      </c>
      <c r="D41" s="52" t="s">
        <v>665</v>
      </c>
      <c r="E41" s="54" t="s">
        <v>762</v>
      </c>
    </row>
    <row r="42" spans="1:5" x14ac:dyDescent="0.3">
      <c r="A42" s="53">
        <v>1</v>
      </c>
      <c r="B42" s="53" t="s">
        <v>779</v>
      </c>
      <c r="C42" s="53" t="s">
        <v>19</v>
      </c>
      <c r="D42" s="53">
        <v>40</v>
      </c>
    </row>
    <row r="43" spans="1:5" x14ac:dyDescent="0.3">
      <c r="A43" s="53">
        <v>2</v>
      </c>
      <c r="B43" s="53"/>
      <c r="C43" s="53"/>
      <c r="D43" s="53"/>
    </row>
    <row r="44" spans="1:5" x14ac:dyDescent="0.3">
      <c r="A44" s="53">
        <v>3</v>
      </c>
      <c r="B44" s="53"/>
      <c r="C44" s="53"/>
      <c r="D44" s="53"/>
    </row>
  </sheetData>
  <pageMargins left="0.7" right="0.7" top="0.75" bottom="0.75" header="0.3" footer="0.3"/>
  <pageSetup paperSize="9" orientation="portrait" horizontalDpi="90" verticalDpi="90" r:id="rId1"/>
  <headerFooter>
    <oddHeader>&amp;R&amp;"Arial"&amp;8&amp;K000000Commercial in confidence&amp;1#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98"/>
  <sheetViews>
    <sheetView workbookViewId="0">
      <selection activeCell="C1" sqref="C1:C2"/>
    </sheetView>
  </sheetViews>
  <sheetFormatPr defaultRowHeight="14.4" x14ac:dyDescent="0.3"/>
  <cols>
    <col min="1" max="2" width="5.6640625" customWidth="1"/>
    <col min="3" max="3" width="25.6640625" customWidth="1"/>
    <col min="4" max="4" width="9.88671875" customWidth="1"/>
    <col min="5" max="9" width="6.44140625" customWidth="1"/>
    <col min="10" max="10" width="1.6640625" customWidth="1"/>
    <col min="11" max="11" width="6.44140625" customWidth="1"/>
  </cols>
  <sheetData>
    <row r="1" spans="1:17" s="2" customFormat="1" ht="45" customHeight="1" x14ac:dyDescent="0.5">
      <c r="A1" s="2" t="s">
        <v>0</v>
      </c>
    </row>
    <row r="2" spans="1:17" x14ac:dyDescent="0.3">
      <c r="A2" s="7" t="s">
        <v>658</v>
      </c>
      <c r="B2" s="7"/>
      <c r="C2" s="7"/>
      <c r="D2" s="8">
        <v>4</v>
      </c>
    </row>
    <row r="3" spans="1:17" s="1" customFormat="1" x14ac:dyDescent="0.3">
      <c r="A3" s="1" t="s">
        <v>1</v>
      </c>
      <c r="B3" s="1" t="s">
        <v>700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K3" s="1" t="s">
        <v>9</v>
      </c>
      <c r="L3" s="3" t="s">
        <v>353</v>
      </c>
      <c r="M3"/>
      <c r="N3"/>
      <c r="O3"/>
    </row>
    <row r="4" spans="1:17" s="1" customFormat="1" x14ac:dyDescent="0.3">
      <c r="B4" s="1" t="s">
        <v>14</v>
      </c>
      <c r="C4" s="1" t="s">
        <v>10</v>
      </c>
      <c r="L4" s="4" t="s">
        <v>354</v>
      </c>
      <c r="M4"/>
      <c r="N4"/>
      <c r="O4"/>
      <c r="P4"/>
      <c r="Q4"/>
    </row>
    <row r="5" spans="1:17" x14ac:dyDescent="0.3">
      <c r="A5">
        <v>1</v>
      </c>
      <c r="B5">
        <f>IF(D5="CPA","Excl",MAX(B$4:B4)+1)</f>
        <v>1</v>
      </c>
      <c r="C5" t="s">
        <v>11</v>
      </c>
      <c r="D5" t="s">
        <v>12</v>
      </c>
      <c r="E5">
        <v>300</v>
      </c>
      <c r="F5">
        <v>300</v>
      </c>
      <c r="G5">
        <v>297</v>
      </c>
      <c r="H5">
        <v>300</v>
      </c>
      <c r="I5">
        <v>300</v>
      </c>
      <c r="K5" s="6">
        <f>IFERROR(LARGE(E5:J5,1),0)+IF($D$2&gt;=2,IFERROR(LARGE(E5:J5,2),0),0)+IF($D$2&gt;=3,IFERROR(LARGE(E5:J5,3),0),0)+IF($D$2&gt;=4,IFERROR(LARGE(E5:J5,4),0),0)+IF($D$2&gt;=5,IFERROR(LARGE(E5:J5,5),0),0)+IF($D$2&gt;=6,IFERROR(LARGE(E5:J5,6),0),0)</f>
        <v>1200</v>
      </c>
      <c r="L5" s="5" t="s">
        <v>43</v>
      </c>
      <c r="N5" t="s">
        <v>355</v>
      </c>
    </row>
    <row r="6" spans="1:17" x14ac:dyDescent="0.3">
      <c r="A6">
        <f>A5+1</f>
        <v>2</v>
      </c>
      <c r="B6">
        <f>IF(D6="CPA","Excl",MAX(B$4:B5)+1)</f>
        <v>2</v>
      </c>
      <c r="C6" t="s">
        <v>18</v>
      </c>
      <c r="D6" t="s">
        <v>19</v>
      </c>
      <c r="E6">
        <v>294</v>
      </c>
      <c r="F6">
        <v>295</v>
      </c>
      <c r="G6">
        <v>292</v>
      </c>
      <c r="H6">
        <v>296</v>
      </c>
      <c r="I6">
        <v>298</v>
      </c>
      <c r="K6" s="6">
        <f>IFERROR(LARGE(E6:J6,1),0)+IF($D$2&gt;=2,IFERROR(LARGE(E6:J6,2),0),0)+IF($D$2&gt;=3,IFERROR(LARGE(E6:J6,3),0),0)+IF($D$2&gt;=4,IFERROR(LARGE(E6:J6,4),0),0)+IF($D$2&gt;=5,IFERROR(LARGE(E6:J6,5),0),0)+IF($D$2&gt;=6,IFERROR(LARGE(E6:J6,6),0),0)</f>
        <v>1183</v>
      </c>
      <c r="L6" s="5"/>
    </row>
    <row r="7" spans="1:17" x14ac:dyDescent="0.3">
      <c r="A7">
        <f>A6+1</f>
        <v>3</v>
      </c>
      <c r="B7">
        <f>IF(D7="CPA","Excl",MAX(B$4:B6)+1)</f>
        <v>3</v>
      </c>
      <c r="C7" t="s">
        <v>85</v>
      </c>
      <c r="D7" t="s">
        <v>19</v>
      </c>
      <c r="F7">
        <v>289</v>
      </c>
      <c r="G7">
        <v>284</v>
      </c>
      <c r="H7">
        <v>291</v>
      </c>
      <c r="I7">
        <v>296</v>
      </c>
      <c r="K7" s="6">
        <f>IFERROR(LARGE(E7:J7,1),0)+IF($D$2&gt;=2,IFERROR(LARGE(E7:J7,2),0),0)+IF($D$2&gt;=3,IFERROR(LARGE(E7:J7,3),0),0)+IF($D$2&gt;=4,IFERROR(LARGE(E7:J7,4),0),0)+IF($D$2&gt;=5,IFERROR(LARGE(E7:J7,5),0),0)+IF($D$2&gt;=6,IFERROR(LARGE(E7:J7,6),0),0)</f>
        <v>1160</v>
      </c>
      <c r="L7" s="5" t="s">
        <v>23</v>
      </c>
      <c r="N7" t="s">
        <v>356</v>
      </c>
    </row>
    <row r="8" spans="1:17" x14ac:dyDescent="0.3">
      <c r="A8">
        <f>A7+1</f>
        <v>4</v>
      </c>
      <c r="B8">
        <f>IF(D8="CPA","Excl",MAX(B$4:B7)+1)</f>
        <v>4</v>
      </c>
      <c r="C8" t="s">
        <v>374</v>
      </c>
      <c r="D8" t="s">
        <v>16</v>
      </c>
      <c r="E8">
        <v>291</v>
      </c>
      <c r="F8">
        <v>275</v>
      </c>
      <c r="G8">
        <v>279</v>
      </c>
      <c r="H8">
        <v>282</v>
      </c>
      <c r="K8" s="6">
        <f>IFERROR(LARGE(E8:J8,1),0)+IF($D$2&gt;=2,IFERROR(LARGE(E8:J8,2),0),0)+IF($D$2&gt;=3,IFERROR(LARGE(E8:J8,3),0),0)+IF($D$2&gt;=4,IFERROR(LARGE(E8:J8,4),0),0)+IF($D$2&gt;=5,IFERROR(LARGE(E8:J8,5),0),0)+IF($D$2&gt;=6,IFERROR(LARGE(E8:J8,6),0),0)</f>
        <v>1127</v>
      </c>
      <c r="L8" s="5" t="s">
        <v>357</v>
      </c>
      <c r="N8" t="s">
        <v>358</v>
      </c>
    </row>
    <row r="9" spans="1:17" x14ac:dyDescent="0.3">
      <c r="A9">
        <f>A8+1</f>
        <v>5</v>
      </c>
      <c r="B9">
        <f>IF(D9="CPA","Excl",MAX(B$4:B8)+1)</f>
        <v>5</v>
      </c>
      <c r="C9" t="s">
        <v>88</v>
      </c>
      <c r="D9" t="s">
        <v>362</v>
      </c>
      <c r="F9">
        <v>271</v>
      </c>
      <c r="G9">
        <v>275</v>
      </c>
      <c r="H9">
        <v>281</v>
      </c>
      <c r="I9">
        <v>294</v>
      </c>
      <c r="K9" s="6">
        <f>IFERROR(LARGE(E9:J9,1),0)+IF($D$2&gt;=2,IFERROR(LARGE(E9:J9,2),0),0)+IF($D$2&gt;=3,IFERROR(LARGE(E9:J9,3),0),0)+IF($D$2&gt;=4,IFERROR(LARGE(E9:J9,4),0),0)+IF($D$2&gt;=5,IFERROR(LARGE(E9:J9,5),0),0)+IF($D$2&gt;=6,IFERROR(LARGE(E9:J9,6),0),0)</f>
        <v>1121</v>
      </c>
      <c r="L9" s="5" t="s">
        <v>359</v>
      </c>
      <c r="N9" t="s">
        <v>360</v>
      </c>
    </row>
    <row r="10" spans="1:17" x14ac:dyDescent="0.3">
      <c r="A10">
        <f t="shared" ref="A10:A70" si="0">A9+1</f>
        <v>6</v>
      </c>
      <c r="B10">
        <f>IF(D10="CPA","Excl",MAX(B$4:B9)+1)</f>
        <v>6</v>
      </c>
      <c r="C10" t="s">
        <v>27</v>
      </c>
      <c r="D10" t="s">
        <v>19</v>
      </c>
      <c r="E10">
        <v>281</v>
      </c>
      <c r="F10">
        <v>267</v>
      </c>
      <c r="G10">
        <v>274</v>
      </c>
      <c r="H10">
        <v>270</v>
      </c>
      <c r="K10" s="6">
        <f>IFERROR(LARGE(E10:J10,1),0)+IF($D$2&gt;=2,IFERROR(LARGE(E10:J10,2),0),0)+IF($D$2&gt;=3,IFERROR(LARGE(E10:J10,3),0),0)+IF($D$2&gt;=4,IFERROR(LARGE(E10:J10,4),0),0)+IF($D$2&gt;=5,IFERROR(LARGE(E10:J10,5),0),0)+IF($D$2&gt;=6,IFERROR(LARGE(E10:J10,6),0),0)</f>
        <v>1092</v>
      </c>
      <c r="L10" s="5" t="s">
        <v>19</v>
      </c>
      <c r="N10" t="s">
        <v>361</v>
      </c>
    </row>
    <row r="11" spans="1:17" x14ac:dyDescent="0.3">
      <c r="A11">
        <f t="shared" si="0"/>
        <v>7</v>
      </c>
      <c r="B11">
        <f>IF(D11="CPA","Excl",MAX(B$4:B10)+1)</f>
        <v>7</v>
      </c>
      <c r="C11" t="s">
        <v>34</v>
      </c>
      <c r="D11" t="s">
        <v>21</v>
      </c>
      <c r="E11">
        <v>273</v>
      </c>
      <c r="G11">
        <v>253</v>
      </c>
      <c r="H11">
        <v>284</v>
      </c>
      <c r="I11">
        <v>279</v>
      </c>
      <c r="K11" s="6">
        <f>IFERROR(LARGE(E11:J11,1),0)+IF($D$2&gt;=2,IFERROR(LARGE(E11:J11,2),0),0)+IF($D$2&gt;=3,IFERROR(LARGE(E11:J11,3),0),0)+IF($D$2&gt;=4,IFERROR(LARGE(E11:J11,4),0),0)+IF($D$2&gt;=5,IFERROR(LARGE(E11:J11,5),0),0)+IF($D$2&gt;=6,IFERROR(LARGE(E11:J11,6),0),0)</f>
        <v>1089</v>
      </c>
      <c r="L11" s="5" t="s">
        <v>362</v>
      </c>
      <c r="N11" t="s">
        <v>363</v>
      </c>
    </row>
    <row r="12" spans="1:17" x14ac:dyDescent="0.3">
      <c r="A12">
        <f t="shared" si="0"/>
        <v>8</v>
      </c>
      <c r="B12">
        <f>IF(D12="CPA","Excl",MAX(B$4:B11)+1)</f>
        <v>8</v>
      </c>
      <c r="C12" t="s">
        <v>375</v>
      </c>
      <c r="D12" t="s">
        <v>41</v>
      </c>
      <c r="E12">
        <v>237</v>
      </c>
      <c r="F12">
        <v>255</v>
      </c>
      <c r="G12">
        <v>270</v>
      </c>
      <c r="H12">
        <v>274</v>
      </c>
      <c r="I12">
        <v>286</v>
      </c>
      <c r="K12" s="6">
        <f>IFERROR(LARGE(E12:J12,1),0)+IF($D$2&gt;=2,IFERROR(LARGE(E12:J12,2),0),0)+IF($D$2&gt;=3,IFERROR(LARGE(E12:J12,3),0),0)+IF($D$2&gt;=4,IFERROR(LARGE(E12:J12,4),0),0)+IF($D$2&gt;=5,IFERROR(LARGE(E12:J12,5),0),0)+IF($D$2&gt;=6,IFERROR(LARGE(E12:J12,6),0),0)</f>
        <v>1085</v>
      </c>
      <c r="L12" s="5" t="s">
        <v>32</v>
      </c>
      <c r="N12" t="s">
        <v>364</v>
      </c>
    </row>
    <row r="13" spans="1:17" x14ac:dyDescent="0.3">
      <c r="A13">
        <f t="shared" si="0"/>
        <v>9</v>
      </c>
      <c r="B13">
        <f>IF(D13="CPA","Excl",MAX(B$4:B12)+1)</f>
        <v>9</v>
      </c>
      <c r="C13" t="s">
        <v>39</v>
      </c>
      <c r="D13" t="s">
        <v>362</v>
      </c>
      <c r="E13">
        <v>254</v>
      </c>
      <c r="F13">
        <v>263</v>
      </c>
      <c r="H13">
        <v>266</v>
      </c>
      <c r="I13">
        <v>280</v>
      </c>
      <c r="K13" s="6">
        <f>IFERROR(LARGE(E13:J13,1),0)+IF($D$2&gt;=2,IFERROR(LARGE(E13:J13,2),0),0)+IF($D$2&gt;=3,IFERROR(LARGE(E13:J13,3),0),0)+IF($D$2&gt;=4,IFERROR(LARGE(E13:J13,4),0),0)+IF($D$2&gt;=5,IFERROR(LARGE(E13:J13,5),0),0)+IF($D$2&gt;=6,IFERROR(LARGE(E13:J13,6),0),0)</f>
        <v>1063</v>
      </c>
      <c r="L13" s="5" t="s">
        <v>51</v>
      </c>
      <c r="N13" t="s">
        <v>365</v>
      </c>
    </row>
    <row r="14" spans="1:17" x14ac:dyDescent="0.3">
      <c r="A14">
        <f t="shared" si="0"/>
        <v>10</v>
      </c>
      <c r="B14">
        <f>IF(D14="CPA","Excl",MAX(B$4:B13)+1)</f>
        <v>10</v>
      </c>
      <c r="C14" t="s">
        <v>33</v>
      </c>
      <c r="D14" t="s">
        <v>19</v>
      </c>
      <c r="E14">
        <v>274</v>
      </c>
      <c r="F14">
        <v>248</v>
      </c>
      <c r="G14">
        <v>222</v>
      </c>
      <c r="I14">
        <v>257</v>
      </c>
      <c r="K14" s="6">
        <f>IFERROR(LARGE(E14:J14,1),0)+IF($D$2&gt;=2,IFERROR(LARGE(E14:J14,2),0),0)+IF($D$2&gt;=3,IFERROR(LARGE(E14:J14,3),0),0)+IF($D$2&gt;=4,IFERROR(LARGE(E14:J14,4),0),0)+IF($D$2&gt;=5,IFERROR(LARGE(E14:J14,5),0),0)+IF($D$2&gt;=6,IFERROR(LARGE(E14:J14,6),0),0)</f>
        <v>1001</v>
      </c>
      <c r="L14" s="5" t="s">
        <v>12</v>
      </c>
      <c r="N14" t="s">
        <v>366</v>
      </c>
    </row>
    <row r="15" spans="1:17" x14ac:dyDescent="0.3">
      <c r="A15">
        <f t="shared" si="0"/>
        <v>11</v>
      </c>
      <c r="B15">
        <f>IF(D15="CPA","Excl",MAX(B$4:B14)+1)</f>
        <v>11</v>
      </c>
      <c r="C15" t="s">
        <v>54</v>
      </c>
      <c r="D15" t="s">
        <v>19</v>
      </c>
      <c r="E15">
        <v>216</v>
      </c>
      <c r="F15">
        <v>217</v>
      </c>
      <c r="G15">
        <v>231</v>
      </c>
      <c r="H15">
        <v>234</v>
      </c>
      <c r="K15" s="6">
        <f>IFERROR(LARGE(E15:J15,1),0)+IF($D$2&gt;=2,IFERROR(LARGE(E15:J15,2),0),0)+IF($D$2&gt;=3,IFERROR(LARGE(E15:J15,3),0),0)+IF($D$2&gt;=4,IFERROR(LARGE(E15:J15,4),0),0)+IF($D$2&gt;=5,IFERROR(LARGE(E15:J15,5),0),0)+IF($D$2&gt;=6,IFERROR(LARGE(E15:J15,6),0),0)</f>
        <v>898</v>
      </c>
      <c r="L15" s="5" t="s">
        <v>367</v>
      </c>
      <c r="N15" t="s">
        <v>368</v>
      </c>
    </row>
    <row r="16" spans="1:17" x14ac:dyDescent="0.3">
      <c r="A16">
        <f t="shared" si="0"/>
        <v>12</v>
      </c>
      <c r="B16">
        <f>IF(D16="CPA","Excl",MAX(B$4:B15)+1)</f>
        <v>12</v>
      </c>
      <c r="C16" t="s">
        <v>56</v>
      </c>
      <c r="D16" t="s">
        <v>57</v>
      </c>
      <c r="E16">
        <v>213</v>
      </c>
      <c r="F16">
        <v>223</v>
      </c>
      <c r="G16">
        <v>246</v>
      </c>
      <c r="H16">
        <v>212</v>
      </c>
      <c r="K16" s="6">
        <f>IFERROR(LARGE(E16:J16,1),0)+IF($D$2&gt;=2,IFERROR(LARGE(E16:J16,2),0),0)+IF($D$2&gt;=3,IFERROR(LARGE(E16:J16,3),0),0)+IF($D$2&gt;=4,IFERROR(LARGE(E16:J16,4),0),0)+IF($D$2&gt;=5,IFERROR(LARGE(E16:J16,5),0),0)+IF($D$2&gt;=6,IFERROR(LARGE(E16:J16,6),0),0)</f>
        <v>894</v>
      </c>
      <c r="L16" s="5" t="s">
        <v>16</v>
      </c>
      <c r="N16" t="s">
        <v>369</v>
      </c>
    </row>
    <row r="17" spans="1:14" x14ac:dyDescent="0.3">
      <c r="A17">
        <f t="shared" si="0"/>
        <v>13</v>
      </c>
      <c r="B17" t="str">
        <f>IF(D17="CPA","Excl",MAX(B$4:B16)+1)</f>
        <v>Excl</v>
      </c>
      <c r="C17" t="s">
        <v>376</v>
      </c>
      <c r="D17" t="s">
        <v>14</v>
      </c>
      <c r="E17">
        <v>297</v>
      </c>
      <c r="H17">
        <v>295</v>
      </c>
      <c r="I17">
        <v>297</v>
      </c>
      <c r="K17" s="6">
        <f>IFERROR(LARGE(E17:J17,1),0)+IF($D$2&gt;=2,IFERROR(LARGE(E17:J17,2),0),0)+IF($D$2&gt;=3,IFERROR(LARGE(E17:J17,3),0),0)+IF($D$2&gt;=4,IFERROR(LARGE(E17:J17,4),0),0)+IF($D$2&gt;=5,IFERROR(LARGE(E17:J17,5),0),0)+IF($D$2&gt;=6,IFERROR(LARGE(E17:J17,6),0),0)</f>
        <v>889</v>
      </c>
      <c r="L17" s="5" t="s">
        <v>26</v>
      </c>
      <c r="N17" t="s">
        <v>370</v>
      </c>
    </row>
    <row r="18" spans="1:14" x14ac:dyDescent="0.3">
      <c r="A18">
        <f t="shared" si="0"/>
        <v>14</v>
      </c>
      <c r="B18">
        <f>IF(D18="CPA","Excl",MAX(B$4:B17)+1)</f>
        <v>13</v>
      </c>
      <c r="C18" t="s">
        <v>15</v>
      </c>
      <c r="D18" t="s">
        <v>16</v>
      </c>
      <c r="E18">
        <v>296</v>
      </c>
      <c r="F18">
        <v>292</v>
      </c>
      <c r="H18">
        <v>298</v>
      </c>
      <c r="K18" s="6">
        <f>IFERROR(LARGE(E18:J18,1),0)+IF($D$2&gt;=2,IFERROR(LARGE(E18:J18,2),0),0)+IF($D$2&gt;=3,IFERROR(LARGE(E18:J18,3),0),0)+IF($D$2&gt;=4,IFERROR(LARGE(E18:J18,4),0),0)+IF($D$2&gt;=5,IFERROR(LARGE(E18:J18,5),0),0)+IF($D$2&gt;=6,IFERROR(LARGE(E18:J18,6),0),0)</f>
        <v>886</v>
      </c>
      <c r="L18" s="5" t="s">
        <v>41</v>
      </c>
      <c r="N18" t="s">
        <v>371</v>
      </c>
    </row>
    <row r="19" spans="1:14" x14ac:dyDescent="0.3">
      <c r="A19">
        <f t="shared" si="0"/>
        <v>15</v>
      </c>
      <c r="B19">
        <f>IF(D19="CPA","Excl",MAX(B$4:B18)+1)</f>
        <v>14</v>
      </c>
      <c r="C19" t="s">
        <v>92</v>
      </c>
      <c r="D19" t="s">
        <v>41</v>
      </c>
      <c r="F19">
        <v>190</v>
      </c>
      <c r="G19">
        <v>207</v>
      </c>
      <c r="H19">
        <v>220</v>
      </c>
      <c r="I19">
        <v>256</v>
      </c>
      <c r="K19" s="6">
        <f>IFERROR(LARGE(E19:J19,1),0)+IF($D$2&gt;=2,IFERROR(LARGE(E19:J19,2),0),0)+IF($D$2&gt;=3,IFERROR(LARGE(E19:J19,3),0),0)+IF($D$2&gt;=4,IFERROR(LARGE(E19:J19,4),0),0)+IF($D$2&gt;=5,IFERROR(LARGE(E19:J19,5),0),0)+IF($D$2&gt;=6,IFERROR(LARGE(E19:J19,6),0),0)</f>
        <v>873</v>
      </c>
      <c r="L19" s="5" t="s">
        <v>47</v>
      </c>
      <c r="N19" t="s">
        <v>372</v>
      </c>
    </row>
    <row r="20" spans="1:14" x14ac:dyDescent="0.3">
      <c r="A20">
        <f t="shared" si="0"/>
        <v>16</v>
      </c>
      <c r="B20">
        <f>IF(D20="CPA","Excl",MAX(B$4:B19)+1)</f>
        <v>15</v>
      </c>
      <c r="C20" t="s">
        <v>58</v>
      </c>
      <c r="D20" t="s">
        <v>367</v>
      </c>
      <c r="E20">
        <v>211</v>
      </c>
      <c r="F20">
        <v>207</v>
      </c>
      <c r="G20">
        <v>197</v>
      </c>
      <c r="I20">
        <v>248</v>
      </c>
      <c r="K20" s="6">
        <f>IFERROR(LARGE(E20:J20,1),0)+IF($D$2&gt;=2,IFERROR(LARGE(E20:J20,2),0),0)+IF($D$2&gt;=3,IFERROR(LARGE(E20:J20,3),0),0)+IF($D$2&gt;=4,IFERROR(LARGE(E20:J20,4),0),0)+IF($D$2&gt;=5,IFERROR(LARGE(E20:J20,5),0),0)+IF($D$2&gt;=6,IFERROR(LARGE(E20:J20,6),0),0)</f>
        <v>863</v>
      </c>
      <c r="L20" s="5" t="s">
        <v>21</v>
      </c>
      <c r="N20" t="s">
        <v>373</v>
      </c>
    </row>
    <row r="21" spans="1:14" x14ac:dyDescent="0.3">
      <c r="A21">
        <f t="shared" si="0"/>
        <v>17</v>
      </c>
      <c r="B21">
        <f>IF(D21="CPA","Excl",MAX(B$4:B20)+1)</f>
        <v>16</v>
      </c>
      <c r="C21" t="s">
        <v>17</v>
      </c>
      <c r="D21" t="s">
        <v>32</v>
      </c>
      <c r="E21">
        <v>295</v>
      </c>
      <c r="F21">
        <v>276</v>
      </c>
      <c r="H21">
        <v>289</v>
      </c>
      <c r="K21" s="6">
        <f>IFERROR(LARGE(E21:J21,1),0)+IF($D$2&gt;=2,IFERROR(LARGE(E21:J21,2),0),0)+IF($D$2&gt;=3,IFERROR(LARGE(E21:J21,3),0),0)+IF($D$2&gt;=4,IFERROR(LARGE(E21:J21,4),0),0)+IF($D$2&gt;=5,IFERROR(LARGE(E21:J21,5),0),0)+IF($D$2&gt;=6,IFERROR(LARGE(E21:J21,6),0),0)</f>
        <v>860</v>
      </c>
    </row>
    <row r="22" spans="1:14" x14ac:dyDescent="0.3">
      <c r="A22">
        <f t="shared" si="0"/>
        <v>18</v>
      </c>
      <c r="B22">
        <f>IF(D22="CPA","Excl",MAX(B$4:B21)+1)</f>
        <v>17</v>
      </c>
      <c r="C22" t="s">
        <v>29</v>
      </c>
      <c r="D22" t="s">
        <v>30</v>
      </c>
      <c r="E22">
        <v>279</v>
      </c>
      <c r="F22">
        <v>284</v>
      </c>
      <c r="G22">
        <v>291</v>
      </c>
      <c r="K22" s="6">
        <f>IFERROR(LARGE(E22:J22,1),0)+IF($D$2&gt;=2,IFERROR(LARGE(E22:J22,2),0),0)+IF($D$2&gt;=3,IFERROR(LARGE(E22:J22,3),0),0)+IF($D$2&gt;=4,IFERROR(LARGE(E22:J22,4),0),0)+IF($D$2&gt;=5,IFERROR(LARGE(E22:J22,5),0),0)+IF($D$2&gt;=6,IFERROR(LARGE(E22:J22,6),0),0)</f>
        <v>854</v>
      </c>
    </row>
    <row r="23" spans="1:14" x14ac:dyDescent="0.3">
      <c r="A23">
        <f t="shared" si="0"/>
        <v>19</v>
      </c>
      <c r="B23" t="str">
        <f>IF(D23="CPA","Excl",MAX(B$4:B22)+1)</f>
        <v>Excl</v>
      </c>
      <c r="C23" t="s">
        <v>61</v>
      </c>
      <c r="D23" t="s">
        <v>14</v>
      </c>
      <c r="E23">
        <v>207</v>
      </c>
      <c r="F23">
        <v>191</v>
      </c>
      <c r="G23">
        <v>212</v>
      </c>
      <c r="H23">
        <v>221</v>
      </c>
      <c r="K23" s="6">
        <f>IFERROR(LARGE(E23:J23,1),0)+IF($D$2&gt;=2,IFERROR(LARGE(E23:J23,2),0),0)+IF($D$2&gt;=3,IFERROR(LARGE(E23:J23,3),0),0)+IF($D$2&gt;=4,IFERROR(LARGE(E23:J23,4),0),0)+IF($D$2&gt;=5,IFERROR(LARGE(E23:J23,5),0),0)+IF($D$2&gt;=6,IFERROR(LARGE(E23:J23,6),0),0)</f>
        <v>831</v>
      </c>
    </row>
    <row r="24" spans="1:14" x14ac:dyDescent="0.3">
      <c r="A24">
        <f t="shared" si="0"/>
        <v>20</v>
      </c>
      <c r="B24">
        <f>IF(D24="CPA","Excl",MAX(B$4:B23)+1)</f>
        <v>18</v>
      </c>
      <c r="C24" t="s">
        <v>68</v>
      </c>
      <c r="D24" t="s">
        <v>26</v>
      </c>
      <c r="E24">
        <v>171</v>
      </c>
      <c r="F24">
        <v>173</v>
      </c>
      <c r="G24">
        <v>186</v>
      </c>
      <c r="H24">
        <v>216</v>
      </c>
      <c r="I24">
        <v>240</v>
      </c>
      <c r="K24" s="6">
        <f>IFERROR(LARGE(E24:J24,1),0)+IF($D$2&gt;=2,IFERROR(LARGE(E24:J24,2),0),0)+IF($D$2&gt;=3,IFERROR(LARGE(E24:J24,3),0),0)+IF($D$2&gt;=4,IFERROR(LARGE(E24:J24,4),0),0)+IF($D$2&gt;=5,IFERROR(LARGE(E24:J24,5),0),0)+IF($D$2&gt;=6,IFERROR(LARGE(E24:J24,6),0),0)</f>
        <v>815</v>
      </c>
    </row>
    <row r="25" spans="1:14" x14ac:dyDescent="0.3">
      <c r="A25">
        <f t="shared" si="0"/>
        <v>21</v>
      </c>
      <c r="B25">
        <f>IF(D25="CPA","Excl",MAX(B$4:B24)+1)</f>
        <v>19</v>
      </c>
      <c r="C25" t="s">
        <v>63</v>
      </c>
      <c r="D25" t="s">
        <v>32</v>
      </c>
      <c r="E25">
        <v>198</v>
      </c>
      <c r="F25">
        <v>181</v>
      </c>
      <c r="H25">
        <v>187</v>
      </c>
      <c r="I25">
        <v>238</v>
      </c>
      <c r="K25" s="6">
        <f>IFERROR(LARGE(E25:J25,1),0)+IF($D$2&gt;=2,IFERROR(LARGE(E25:J25,2),0),0)+IF($D$2&gt;=3,IFERROR(LARGE(E25:J25,3),0),0)+IF($D$2&gt;=4,IFERROR(LARGE(E25:J25,4),0),0)+IF($D$2&gt;=5,IFERROR(LARGE(E25:J25,5),0),0)+IF($D$2&gt;=6,IFERROR(LARGE(E25:J25,6),0),0)</f>
        <v>804</v>
      </c>
    </row>
    <row r="26" spans="1:14" x14ac:dyDescent="0.3">
      <c r="A26">
        <f t="shared" si="0"/>
        <v>22</v>
      </c>
      <c r="B26">
        <f>IF(D26="CPA","Excl",MAX(B$4:B25)+1)</f>
        <v>20</v>
      </c>
      <c r="C26" t="s">
        <v>40</v>
      </c>
      <c r="D26" t="s">
        <v>41</v>
      </c>
      <c r="E26">
        <v>252</v>
      </c>
      <c r="H26">
        <v>252</v>
      </c>
      <c r="I26">
        <v>270</v>
      </c>
      <c r="K26" s="6">
        <f>IFERROR(LARGE(E26:J26,1),0)+IF($D$2&gt;=2,IFERROR(LARGE(E26:J26,2),0),0)+IF($D$2&gt;=3,IFERROR(LARGE(E26:J26,3),0),0)+IF($D$2&gt;=4,IFERROR(LARGE(E26:J26,4),0),0)+IF($D$2&gt;=5,IFERROR(LARGE(E26:J26,5),0),0)+IF($D$2&gt;=6,IFERROR(LARGE(E26:J26,6),0),0)</f>
        <v>774</v>
      </c>
    </row>
    <row r="27" spans="1:14" x14ac:dyDescent="0.3">
      <c r="A27">
        <f t="shared" si="0"/>
        <v>23</v>
      </c>
      <c r="B27">
        <f>IF(D27="CPA","Excl",MAX(B$4:B26)+1)</f>
        <v>21</v>
      </c>
      <c r="C27" t="s">
        <v>77</v>
      </c>
      <c r="D27" t="s">
        <v>367</v>
      </c>
      <c r="E27">
        <v>139</v>
      </c>
      <c r="F27">
        <v>152</v>
      </c>
      <c r="G27">
        <v>163</v>
      </c>
      <c r="H27">
        <v>206</v>
      </c>
      <c r="I27">
        <v>246</v>
      </c>
      <c r="K27" s="6">
        <f>IFERROR(LARGE(E27:J27,1),0)+IF($D$2&gt;=2,IFERROR(LARGE(E27:J27,2),0),0)+IF($D$2&gt;=3,IFERROR(LARGE(E27:J27,3),0),0)+IF($D$2&gt;=4,IFERROR(LARGE(E27:J27,4),0),0)+IF($D$2&gt;=5,IFERROR(LARGE(E27:J27,5),0),0)+IF($D$2&gt;=6,IFERROR(LARGE(E27:J27,6),0),0)</f>
        <v>767</v>
      </c>
    </row>
    <row r="28" spans="1:14" x14ac:dyDescent="0.3">
      <c r="A28">
        <f t="shared" si="0"/>
        <v>24</v>
      </c>
      <c r="B28">
        <f>IF(D28="CPA","Excl",MAX(B$4:B27)+1)</f>
        <v>22</v>
      </c>
      <c r="C28" t="s">
        <v>65</v>
      </c>
      <c r="D28" t="s">
        <v>41</v>
      </c>
      <c r="E28">
        <v>178</v>
      </c>
      <c r="F28">
        <v>172</v>
      </c>
      <c r="G28">
        <v>190</v>
      </c>
      <c r="H28">
        <v>184</v>
      </c>
      <c r="I28">
        <v>214</v>
      </c>
      <c r="K28" s="6">
        <f>IFERROR(LARGE(E28:J28,1),0)+IF($D$2&gt;=2,IFERROR(LARGE(E28:J28,2),0),0)+IF($D$2&gt;=3,IFERROR(LARGE(E28:J28,3),0),0)+IF($D$2&gt;=4,IFERROR(LARGE(E28:J28,4),0),0)+IF($D$2&gt;=5,IFERROR(LARGE(E28:J28,5),0),0)+IF($D$2&gt;=6,IFERROR(LARGE(E28:J28,6),0),0)</f>
        <v>766</v>
      </c>
    </row>
    <row r="29" spans="1:14" x14ac:dyDescent="0.3">
      <c r="A29">
        <f t="shared" si="0"/>
        <v>25</v>
      </c>
      <c r="B29" t="str">
        <f>IF(D29="CPA","Excl",MAX(B$4:B28)+1)</f>
        <v>Excl</v>
      </c>
      <c r="C29" t="s">
        <v>45</v>
      </c>
      <c r="D29" t="s">
        <v>14</v>
      </c>
      <c r="E29">
        <v>245</v>
      </c>
      <c r="F29">
        <v>196</v>
      </c>
      <c r="G29">
        <v>248</v>
      </c>
      <c r="K29" s="6">
        <f>IFERROR(LARGE(E29:J29,1),0)+IF($D$2&gt;=2,IFERROR(LARGE(E29:J29,2),0),0)+IF($D$2&gt;=3,IFERROR(LARGE(E29:J29,3),0),0)+IF($D$2&gt;=4,IFERROR(LARGE(E29:J29,4),0),0)+IF($D$2&gt;=5,IFERROR(LARGE(E29:J29,5),0),0)+IF($D$2&gt;=6,IFERROR(LARGE(E29:J29,6),0),0)</f>
        <v>689</v>
      </c>
    </row>
    <row r="30" spans="1:14" x14ac:dyDescent="0.3">
      <c r="A30">
        <f t="shared" si="0"/>
        <v>26</v>
      </c>
      <c r="B30">
        <f>IF(D30="CPA","Excl",MAX(B$4:B29)+1)</f>
        <v>23</v>
      </c>
      <c r="C30" t="s">
        <v>75</v>
      </c>
      <c r="D30" t="s">
        <v>41</v>
      </c>
      <c r="E30">
        <v>150</v>
      </c>
      <c r="F30">
        <v>140</v>
      </c>
      <c r="G30">
        <v>168</v>
      </c>
      <c r="H30">
        <v>171</v>
      </c>
      <c r="I30">
        <v>197</v>
      </c>
      <c r="K30" s="6">
        <f>IFERROR(LARGE(E30:J30,1),0)+IF($D$2&gt;=2,IFERROR(LARGE(E30:J30,2),0),0)+IF($D$2&gt;=3,IFERROR(LARGE(E30:J30,3),0),0)+IF($D$2&gt;=4,IFERROR(LARGE(E30:J30,4),0),0)+IF($D$2&gt;=5,IFERROR(LARGE(E30:J30,5),0),0)+IF($D$2&gt;=6,IFERROR(LARGE(E30:J30,6),0),0)</f>
        <v>686</v>
      </c>
    </row>
    <row r="31" spans="1:14" x14ac:dyDescent="0.3">
      <c r="A31">
        <f t="shared" si="0"/>
        <v>27</v>
      </c>
      <c r="B31">
        <f>IF(D31="CPA","Excl",MAX(B$4:B30)+1)</f>
        <v>24</v>
      </c>
      <c r="C31" t="s">
        <v>55</v>
      </c>
      <c r="D31" t="s">
        <v>19</v>
      </c>
      <c r="E31">
        <v>215</v>
      </c>
      <c r="G31">
        <v>209</v>
      </c>
      <c r="H31">
        <v>226</v>
      </c>
      <c r="K31" s="6">
        <f>IFERROR(LARGE(E31:J31,1),0)+IF($D$2&gt;=2,IFERROR(LARGE(E31:J31,2),0),0)+IF($D$2&gt;=3,IFERROR(LARGE(E31:J31,3),0),0)+IF($D$2&gt;=4,IFERROR(LARGE(E31:J31,4),0),0)+IF($D$2&gt;=5,IFERROR(LARGE(E31:J31,5),0),0)+IF($D$2&gt;=6,IFERROR(LARGE(E31:J31,6),0),0)</f>
        <v>650</v>
      </c>
    </row>
    <row r="32" spans="1:14" x14ac:dyDescent="0.3">
      <c r="A32">
        <f t="shared" si="0"/>
        <v>28</v>
      </c>
      <c r="B32">
        <f>IF(D32="CPA","Excl",MAX(B$4:B31)+1)</f>
        <v>25</v>
      </c>
      <c r="C32" t="s">
        <v>71</v>
      </c>
      <c r="D32" t="s">
        <v>32</v>
      </c>
      <c r="E32">
        <v>164</v>
      </c>
      <c r="F32">
        <v>148</v>
      </c>
      <c r="G32">
        <v>165</v>
      </c>
      <c r="H32">
        <v>158</v>
      </c>
      <c r="K32" s="6">
        <f>IFERROR(LARGE(E32:J32,1),0)+IF($D$2&gt;=2,IFERROR(LARGE(E32:J32,2),0),0)+IF($D$2&gt;=3,IFERROR(LARGE(E32:J32,3),0),0)+IF($D$2&gt;=4,IFERROR(LARGE(E32:J32,4),0),0)+IF($D$2&gt;=5,IFERROR(LARGE(E32:J32,5),0),0)+IF($D$2&gt;=6,IFERROR(LARGE(E32:J32,6),0),0)</f>
        <v>635</v>
      </c>
    </row>
    <row r="33" spans="1:11" x14ac:dyDescent="0.3">
      <c r="A33">
        <f t="shared" si="0"/>
        <v>29</v>
      </c>
      <c r="B33">
        <f>IF(D33="CPA","Excl",MAX(B$4:B32)+1)</f>
        <v>26</v>
      </c>
      <c r="C33" t="s">
        <v>91</v>
      </c>
      <c r="D33" t="s">
        <v>41</v>
      </c>
      <c r="F33">
        <v>203</v>
      </c>
      <c r="H33">
        <v>200</v>
      </c>
      <c r="I33">
        <v>229</v>
      </c>
      <c r="K33" s="6">
        <f>IFERROR(LARGE(E33:J33,1),0)+IF($D$2&gt;=2,IFERROR(LARGE(E33:J33,2),0),0)+IF($D$2&gt;=3,IFERROR(LARGE(E33:J33,3),0),0)+IF($D$2&gt;=4,IFERROR(LARGE(E33:J33,4),0),0)+IF($D$2&gt;=5,IFERROR(LARGE(E33:J33,5),0),0)+IF($D$2&gt;=6,IFERROR(LARGE(E33:J33,6),0),0)</f>
        <v>632</v>
      </c>
    </row>
    <row r="34" spans="1:11" x14ac:dyDescent="0.3">
      <c r="A34">
        <f t="shared" si="0"/>
        <v>30</v>
      </c>
      <c r="B34">
        <f>IF(D34="CPA","Excl",MAX(B$4:B33)+1)</f>
        <v>27</v>
      </c>
      <c r="C34" t="s">
        <v>69</v>
      </c>
      <c r="D34" t="s">
        <v>30</v>
      </c>
      <c r="E34">
        <v>169</v>
      </c>
      <c r="H34">
        <v>195</v>
      </c>
      <c r="I34">
        <v>234</v>
      </c>
      <c r="K34" s="6">
        <f>IFERROR(LARGE(E34:J34,1),0)+IF($D$2&gt;=2,IFERROR(LARGE(E34:J34,2),0),0)+IF($D$2&gt;=3,IFERROR(LARGE(E34:J34,3),0),0)+IF($D$2&gt;=4,IFERROR(LARGE(E34:J34,4),0),0)+IF($D$2&gt;=5,IFERROR(LARGE(E34:J34,5),0),0)+IF($D$2&gt;=6,IFERROR(LARGE(E34:J34,6),0),0)</f>
        <v>598</v>
      </c>
    </row>
    <row r="35" spans="1:11" x14ac:dyDescent="0.3">
      <c r="A35">
        <f t="shared" si="0"/>
        <v>31</v>
      </c>
      <c r="B35" t="str">
        <f>IF(D35="CPA","Excl",MAX(B$4:B34)+1)</f>
        <v>Excl</v>
      </c>
      <c r="C35" t="s">
        <v>13</v>
      </c>
      <c r="D35" t="s">
        <v>14</v>
      </c>
      <c r="E35">
        <v>299</v>
      </c>
      <c r="F35">
        <v>297</v>
      </c>
      <c r="K35" s="6">
        <f>IFERROR(LARGE(E35:J35,1),0)+IF($D$2&gt;=2,IFERROR(LARGE(E35:J35,2),0),0)+IF($D$2&gt;=3,IFERROR(LARGE(E35:J35,3),0),0)+IF($D$2&gt;=4,IFERROR(LARGE(E35:J35,4),0),0)+IF($D$2&gt;=5,IFERROR(LARGE(E35:J35,5),0),0)+IF($D$2&gt;=6,IFERROR(LARGE(E35:J35,6),0),0)</f>
        <v>596</v>
      </c>
    </row>
    <row r="36" spans="1:11" x14ac:dyDescent="0.3">
      <c r="A36">
        <f t="shared" si="0"/>
        <v>32</v>
      </c>
      <c r="B36">
        <f>IF(D36="CPA","Excl",MAX(B$4:B35)+1)</f>
        <v>28</v>
      </c>
      <c r="C36" t="s">
        <v>20</v>
      </c>
      <c r="D36" t="s">
        <v>21</v>
      </c>
      <c r="E36">
        <v>290</v>
      </c>
      <c r="F36">
        <v>287</v>
      </c>
      <c r="K36" s="6">
        <f>IFERROR(LARGE(E36:J36,1),0)+IF($D$2&gt;=2,IFERROR(LARGE(E36:J36,2),0),0)+IF($D$2&gt;=3,IFERROR(LARGE(E36:J36,3),0),0)+IF($D$2&gt;=4,IFERROR(LARGE(E36:J36,4),0),0)+IF($D$2&gt;=5,IFERROR(LARGE(E36:J36,5),0),0)+IF($D$2&gt;=6,IFERROR(LARGE(E36:J36,6),0),0)</f>
        <v>577</v>
      </c>
    </row>
    <row r="37" spans="1:11" x14ac:dyDescent="0.3">
      <c r="A37">
        <f t="shared" si="0"/>
        <v>33</v>
      </c>
      <c r="B37">
        <f>IF(D37="CPA","Excl",MAX(B$4:B36)+1)</f>
        <v>29</v>
      </c>
      <c r="C37" t="s">
        <v>66</v>
      </c>
      <c r="D37" t="s">
        <v>362</v>
      </c>
      <c r="E37">
        <v>177</v>
      </c>
      <c r="F37">
        <v>178</v>
      </c>
      <c r="G37">
        <v>216</v>
      </c>
      <c r="K37" s="6">
        <f>IFERROR(LARGE(E37:J37,1),0)+IF($D$2&gt;=2,IFERROR(LARGE(E37:J37,2),0),0)+IF($D$2&gt;=3,IFERROR(LARGE(E37:J37,3),0),0)+IF($D$2&gt;=4,IFERROR(LARGE(E37:J37,4),0),0)+IF($D$2&gt;=5,IFERROR(LARGE(E37:J37,5),0),0)+IF($D$2&gt;=6,IFERROR(LARGE(E37:J37,6),0),0)</f>
        <v>571</v>
      </c>
    </row>
    <row r="38" spans="1:11" x14ac:dyDescent="0.3">
      <c r="A38">
        <f t="shared" si="0"/>
        <v>34</v>
      </c>
      <c r="B38">
        <f>IF(D38="CPA","Excl",MAX(B$4:B37)+1)</f>
        <v>30</v>
      </c>
      <c r="C38" t="s">
        <v>25</v>
      </c>
      <c r="D38" t="s">
        <v>26</v>
      </c>
      <c r="E38">
        <v>284</v>
      </c>
      <c r="F38">
        <v>282</v>
      </c>
      <c r="K38" s="6">
        <f>IFERROR(LARGE(E38:J38,1),0)+IF($D$2&gt;=2,IFERROR(LARGE(E38:J38,2),0),0)+IF($D$2&gt;=3,IFERROR(LARGE(E38:J38,3),0),0)+IF($D$2&gt;=4,IFERROR(LARGE(E38:J38,4),0),0)+IF($D$2&gt;=5,IFERROR(LARGE(E38:J38,5),0),0)+IF($D$2&gt;=6,IFERROR(LARGE(E38:J38,6),0),0)</f>
        <v>566</v>
      </c>
    </row>
    <row r="39" spans="1:11" x14ac:dyDescent="0.3">
      <c r="A39">
        <f t="shared" si="0"/>
        <v>35</v>
      </c>
      <c r="B39">
        <f>IF(D39="CPA","Excl",MAX(B$4:B38)+1)</f>
        <v>31</v>
      </c>
      <c r="C39" t="s">
        <v>62</v>
      </c>
      <c r="D39" t="s">
        <v>41</v>
      </c>
      <c r="E39">
        <v>199</v>
      </c>
      <c r="F39">
        <v>170</v>
      </c>
      <c r="I39">
        <v>195</v>
      </c>
      <c r="K39" s="6">
        <f>IFERROR(LARGE(E39:J39,1),0)+IF($D$2&gt;=2,IFERROR(LARGE(E39:J39,2),0),0)+IF($D$2&gt;=3,IFERROR(LARGE(E39:J39,3),0),0)+IF($D$2&gt;=4,IFERROR(LARGE(E39:J39,4),0),0)+IF($D$2&gt;=5,IFERROR(LARGE(E39:J39,5),0),0)+IF($D$2&gt;=6,IFERROR(LARGE(E39:J39,6),0),0)</f>
        <v>564</v>
      </c>
    </row>
    <row r="40" spans="1:11" x14ac:dyDescent="0.3">
      <c r="A40">
        <f t="shared" si="0"/>
        <v>36</v>
      </c>
      <c r="B40">
        <f>IF(D40="CPA","Excl",MAX(B$4:B39)+1)</f>
        <v>32</v>
      </c>
      <c r="C40" t="s">
        <v>31</v>
      </c>
      <c r="D40" t="s">
        <v>32</v>
      </c>
      <c r="E40">
        <v>277</v>
      </c>
      <c r="H40">
        <v>286</v>
      </c>
      <c r="K40" s="6">
        <f>IFERROR(LARGE(E40:J40,1),0)+IF($D$2&gt;=2,IFERROR(LARGE(E40:J40,2),0),0)+IF($D$2&gt;=3,IFERROR(LARGE(E40:J40,3),0),0)+IF($D$2&gt;=4,IFERROR(LARGE(E40:J40,4),0),0)+IF($D$2&gt;=5,IFERROR(LARGE(E40:J40,5),0),0)+IF($D$2&gt;=6,IFERROR(LARGE(E40:J40,6),0),0)</f>
        <v>563</v>
      </c>
    </row>
    <row r="41" spans="1:11" x14ac:dyDescent="0.3">
      <c r="A41">
        <f t="shared" si="0"/>
        <v>37</v>
      </c>
      <c r="B41">
        <f>IF(D41="CPA","Excl",MAX(B$4:B40)+1)</f>
        <v>33</v>
      </c>
      <c r="C41" t="s">
        <v>87</v>
      </c>
      <c r="D41" t="s">
        <v>362</v>
      </c>
      <c r="F41">
        <v>279</v>
      </c>
      <c r="G41">
        <v>277</v>
      </c>
      <c r="K41" s="6">
        <f>IFERROR(LARGE(E41:J41,1),0)+IF($D$2&gt;=2,IFERROR(LARGE(E41:J41,2),0),0)+IF($D$2&gt;=3,IFERROR(LARGE(E41:J41,3),0),0)+IF($D$2&gt;=4,IFERROR(LARGE(E41:J41,4),0),0)+IF($D$2&gt;=5,IFERROR(LARGE(E41:J41,5),0),0)+IF($D$2&gt;=6,IFERROR(LARGE(E41:J41,6),0),0)</f>
        <v>556</v>
      </c>
    </row>
    <row r="42" spans="1:11" x14ac:dyDescent="0.3">
      <c r="A42">
        <f t="shared" si="0"/>
        <v>38</v>
      </c>
      <c r="B42">
        <f>IF(D42="CPA","Excl",MAX(B$4:B41)+1)</f>
        <v>34</v>
      </c>
      <c r="C42" t="s">
        <v>36</v>
      </c>
      <c r="D42" t="s">
        <v>12</v>
      </c>
      <c r="E42">
        <v>266</v>
      </c>
      <c r="F42">
        <v>262</v>
      </c>
      <c r="K42" s="6">
        <f>IFERROR(LARGE(E42:J42,1),0)+IF($D$2&gt;=2,IFERROR(LARGE(E42:J42,2),0),0)+IF($D$2&gt;=3,IFERROR(LARGE(E42:J42,3),0),0)+IF($D$2&gt;=4,IFERROR(LARGE(E42:J42,4),0),0)+IF($D$2&gt;=5,IFERROR(LARGE(E42:J42,5),0),0)+IF($D$2&gt;=6,IFERROR(LARGE(E42:J42,6),0),0)</f>
        <v>528</v>
      </c>
    </row>
    <row r="43" spans="1:11" x14ac:dyDescent="0.3">
      <c r="A43">
        <f t="shared" si="0"/>
        <v>39</v>
      </c>
      <c r="B43">
        <f>IF(D43="CPA","Excl",MAX(B$4:B42)+1)</f>
        <v>35</v>
      </c>
      <c r="C43" t="s">
        <v>76</v>
      </c>
      <c r="D43" t="s">
        <v>57</v>
      </c>
      <c r="E43">
        <v>148</v>
      </c>
      <c r="F43">
        <v>164</v>
      </c>
      <c r="G43">
        <v>194</v>
      </c>
      <c r="K43" s="6">
        <f>IFERROR(LARGE(E43:J43,1),0)+IF($D$2&gt;=2,IFERROR(LARGE(E43:J43,2),0),0)+IF($D$2&gt;=3,IFERROR(LARGE(E43:J43,3),0),0)+IF($D$2&gt;=4,IFERROR(LARGE(E43:J43,4),0),0)+IF($D$2&gt;=5,IFERROR(LARGE(E43:J43,5),0),0)+IF($D$2&gt;=6,IFERROR(LARGE(E43:J43,6),0),0)</f>
        <v>506</v>
      </c>
    </row>
    <row r="44" spans="1:11" x14ac:dyDescent="0.3">
      <c r="A44">
        <f t="shared" si="0"/>
        <v>40</v>
      </c>
      <c r="B44">
        <f>IF(D44="CPA","Excl",MAX(B$4:B43)+1)</f>
        <v>36</v>
      </c>
      <c r="C44" t="s">
        <v>37</v>
      </c>
      <c r="D44" t="s">
        <v>362</v>
      </c>
      <c r="E44">
        <v>264</v>
      </c>
      <c r="F44">
        <v>240</v>
      </c>
      <c r="K44" s="6">
        <f>IFERROR(LARGE(E44:J44,1),0)+IF($D$2&gt;=2,IFERROR(LARGE(E44:J44,2),0),0)+IF($D$2&gt;=3,IFERROR(LARGE(E44:J44,3),0),0)+IF($D$2&gt;=4,IFERROR(LARGE(E44:J44,4),0),0)+IF($D$2&gt;=5,IFERROR(LARGE(E44:J44,5),0),0)+IF($D$2&gt;=6,IFERROR(LARGE(E44:J44,6),0),0)</f>
        <v>504</v>
      </c>
    </row>
    <row r="45" spans="1:11" x14ac:dyDescent="0.3">
      <c r="A45">
        <f t="shared" si="0"/>
        <v>41</v>
      </c>
      <c r="B45">
        <f>IF(D45="CPA","Excl",MAX(B$4:B44)+1)</f>
        <v>37</v>
      </c>
      <c r="C45" t="s">
        <v>46</v>
      </c>
      <c r="D45" t="s">
        <v>47</v>
      </c>
      <c r="E45">
        <v>243</v>
      </c>
      <c r="F45">
        <v>254</v>
      </c>
      <c r="K45" s="6">
        <f>IFERROR(LARGE(E45:J45,1),0)+IF($D$2&gt;=2,IFERROR(LARGE(E45:J45,2),0),0)+IF($D$2&gt;=3,IFERROR(LARGE(E45:J45,3),0),0)+IF($D$2&gt;=4,IFERROR(LARGE(E45:J45,4),0),0)+IF($D$2&gt;=5,IFERROR(LARGE(E45:J45,5),0),0)+IF($D$2&gt;=6,IFERROR(LARGE(E45:J45,6),0),0)</f>
        <v>497</v>
      </c>
    </row>
    <row r="46" spans="1:11" x14ac:dyDescent="0.3">
      <c r="A46">
        <f t="shared" si="0"/>
        <v>42</v>
      </c>
      <c r="B46">
        <f>IF(D46="CPA","Excl",MAX(B$4:B45)+1)</f>
        <v>38</v>
      </c>
      <c r="C46" t="s">
        <v>44</v>
      </c>
      <c r="D46" t="s">
        <v>12</v>
      </c>
      <c r="E46">
        <v>247</v>
      </c>
      <c r="F46">
        <v>249</v>
      </c>
      <c r="K46" s="6">
        <f>IFERROR(LARGE(E46:J46,1),0)+IF($D$2&gt;=2,IFERROR(LARGE(E46:J46,2),0),0)+IF($D$2&gt;=3,IFERROR(LARGE(E46:J46,3),0),0)+IF($D$2&gt;=4,IFERROR(LARGE(E46:J46,4),0),0)+IF($D$2&gt;=5,IFERROR(LARGE(E46:J46,5),0),0)+IF($D$2&gt;=6,IFERROR(LARGE(E46:J46,6),0),0)</f>
        <v>496</v>
      </c>
    </row>
    <row r="47" spans="1:11" x14ac:dyDescent="0.3">
      <c r="A47">
        <f t="shared" si="0"/>
        <v>43</v>
      </c>
      <c r="B47">
        <f>IF(D47="CPA","Excl",MAX(B$4:B46)+1)</f>
        <v>39</v>
      </c>
      <c r="C47" t="s">
        <v>79</v>
      </c>
      <c r="D47" t="s">
        <v>21</v>
      </c>
      <c r="E47">
        <v>108</v>
      </c>
      <c r="F47">
        <v>102</v>
      </c>
      <c r="G47">
        <v>136</v>
      </c>
      <c r="H47">
        <v>139</v>
      </c>
      <c r="K47" s="6">
        <f>IFERROR(LARGE(E47:J47,1),0)+IF($D$2&gt;=2,IFERROR(LARGE(E47:J47,2),0),0)+IF($D$2&gt;=3,IFERROR(LARGE(E47:J47,3),0),0)+IF($D$2&gt;=4,IFERROR(LARGE(E47:J47,4),0),0)+IF($D$2&gt;=5,IFERROR(LARGE(E47:J47,5),0),0)+IF($D$2&gt;=6,IFERROR(LARGE(E47:J47,6),0),0)</f>
        <v>485</v>
      </c>
    </row>
    <row r="48" spans="1:11" x14ac:dyDescent="0.3">
      <c r="A48">
        <f t="shared" si="0"/>
        <v>44</v>
      </c>
      <c r="B48">
        <f>IF(D48="CPA","Excl",MAX(B$4:B47)+1)</f>
        <v>40</v>
      </c>
      <c r="C48" t="s">
        <v>42</v>
      </c>
      <c r="D48" t="s">
        <v>43</v>
      </c>
      <c r="E48">
        <v>248</v>
      </c>
      <c r="F48">
        <v>235</v>
      </c>
      <c r="K48" s="6">
        <f>IFERROR(LARGE(E48:J48,1),0)+IF($D$2&gt;=2,IFERROR(LARGE(E48:J48,2),0),0)+IF($D$2&gt;=3,IFERROR(LARGE(E48:J48,3),0),0)+IF($D$2&gt;=4,IFERROR(LARGE(E48:J48,4),0),0)+IF($D$2&gt;=5,IFERROR(LARGE(E48:J48,5),0),0)+IF($D$2&gt;=6,IFERROR(LARGE(E48:J48,6),0),0)</f>
        <v>483</v>
      </c>
    </row>
    <row r="49" spans="1:11" x14ac:dyDescent="0.3">
      <c r="A49">
        <f t="shared" si="0"/>
        <v>45</v>
      </c>
      <c r="B49">
        <f>IF(D49="CPA","Excl",MAX(B$4:B48)+1)</f>
        <v>41</v>
      </c>
      <c r="C49" t="s">
        <v>48</v>
      </c>
      <c r="D49" t="s">
        <v>21</v>
      </c>
      <c r="E49">
        <v>238</v>
      </c>
      <c r="G49">
        <v>239</v>
      </c>
      <c r="K49" s="6">
        <f>IFERROR(LARGE(E49:J49,1),0)+IF($D$2&gt;=2,IFERROR(LARGE(E49:J49,2),0),0)+IF($D$2&gt;=3,IFERROR(LARGE(E49:J49,3),0),0)+IF($D$2&gt;=4,IFERROR(LARGE(E49:J49,4),0),0)+IF($D$2&gt;=5,IFERROR(LARGE(E49:J49,5),0),0)+IF($D$2&gt;=6,IFERROR(LARGE(E49:J49,6),0),0)</f>
        <v>477</v>
      </c>
    </row>
    <row r="50" spans="1:11" x14ac:dyDescent="0.3">
      <c r="A50">
        <f t="shared" si="0"/>
        <v>46</v>
      </c>
      <c r="B50">
        <f>IF(D50="CPA","Excl",MAX(B$4:B49)+1)</f>
        <v>42</v>
      </c>
      <c r="C50" t="s">
        <v>336</v>
      </c>
      <c r="D50" t="s">
        <v>367</v>
      </c>
      <c r="F50">
        <v>234</v>
      </c>
      <c r="H50">
        <v>241</v>
      </c>
      <c r="K50" s="6">
        <f>IFERROR(LARGE(E50:J50,1),0)+IF($D$2&gt;=2,IFERROR(LARGE(E50:J50,2),0),0)+IF($D$2&gt;=3,IFERROR(LARGE(E50:J50,3),0),0)+IF($D$2&gt;=4,IFERROR(LARGE(E50:J50,4),0),0)+IF($D$2&gt;=5,IFERROR(LARGE(E50:J50,5),0),0)+IF($D$2&gt;=6,IFERROR(LARGE(E50:J50,6),0),0)</f>
        <v>475</v>
      </c>
    </row>
    <row r="51" spans="1:11" x14ac:dyDescent="0.3">
      <c r="A51">
        <f t="shared" si="0"/>
        <v>47</v>
      </c>
      <c r="B51">
        <f>IF(D51="CPA","Excl",MAX(B$4:B50)+1)</f>
        <v>43</v>
      </c>
      <c r="C51" t="s">
        <v>53</v>
      </c>
      <c r="D51" t="s">
        <v>16</v>
      </c>
      <c r="E51">
        <v>221</v>
      </c>
      <c r="G51">
        <v>244</v>
      </c>
      <c r="K51" s="6">
        <f>IFERROR(LARGE(E51:J51,1),0)+IF($D$2&gt;=2,IFERROR(LARGE(E51:J51,2),0),0)+IF($D$2&gt;=3,IFERROR(LARGE(E51:J51,3),0),0)+IF($D$2&gt;=4,IFERROR(LARGE(E51:J51,4),0),0)+IF($D$2&gt;=5,IFERROR(LARGE(E51:J51,5),0),0)+IF($D$2&gt;=6,IFERROR(LARGE(E51:J51,6),0),0)</f>
        <v>465</v>
      </c>
    </row>
    <row r="52" spans="1:11" x14ac:dyDescent="0.3">
      <c r="A52">
        <f t="shared" si="0"/>
        <v>48</v>
      </c>
      <c r="B52">
        <f>IF(D52="CPA","Excl",MAX(B$4:B51)+1)</f>
        <v>44</v>
      </c>
      <c r="C52" t="s">
        <v>49</v>
      </c>
      <c r="D52" t="s">
        <v>23</v>
      </c>
      <c r="E52">
        <v>232</v>
      </c>
      <c r="F52">
        <v>228</v>
      </c>
      <c r="K52" s="6">
        <f>IFERROR(LARGE(E52:J52,1),0)+IF($D$2&gt;=2,IFERROR(LARGE(E52:J52,2),0),0)+IF($D$2&gt;=3,IFERROR(LARGE(E52:J52,3),0),0)+IF($D$2&gt;=4,IFERROR(LARGE(E52:J52,4),0),0)+IF($D$2&gt;=5,IFERROR(LARGE(E52:J52,5),0),0)+IF($D$2&gt;=6,IFERROR(LARGE(E52:J52,6),0),0)</f>
        <v>460</v>
      </c>
    </row>
    <row r="53" spans="1:11" x14ac:dyDescent="0.3">
      <c r="A53">
        <f t="shared" si="0"/>
        <v>49</v>
      </c>
      <c r="B53">
        <f>IF(D53="CPA","Excl",MAX(B$4:B52)+1)</f>
        <v>45</v>
      </c>
      <c r="C53" t="s">
        <v>60</v>
      </c>
      <c r="D53" t="s">
        <v>32</v>
      </c>
      <c r="E53">
        <v>208</v>
      </c>
      <c r="H53">
        <v>218</v>
      </c>
      <c r="K53" s="6">
        <f>IFERROR(LARGE(E53:J53,1),0)+IF($D$2&gt;=2,IFERROR(LARGE(E53:J53,2),0),0)+IF($D$2&gt;=3,IFERROR(LARGE(E53:J53,3),0),0)+IF($D$2&gt;=4,IFERROR(LARGE(E53:J53,4),0),0)+IF($D$2&gt;=5,IFERROR(LARGE(E53:J53,5),0),0)+IF($D$2&gt;=6,IFERROR(LARGE(E53:J53,6),0),0)</f>
        <v>426</v>
      </c>
    </row>
    <row r="54" spans="1:11" x14ac:dyDescent="0.3">
      <c r="A54">
        <f t="shared" si="0"/>
        <v>50</v>
      </c>
      <c r="B54">
        <f>IF(D54="CPA","Excl",MAX(B$4:B53)+1)</f>
        <v>46</v>
      </c>
      <c r="C54" t="s">
        <v>104</v>
      </c>
      <c r="D54" t="s">
        <v>41</v>
      </c>
      <c r="G54">
        <v>217</v>
      </c>
      <c r="H54">
        <v>205</v>
      </c>
      <c r="K54" s="6">
        <f>IFERROR(LARGE(E54:J54,1),0)+IF($D$2&gt;=2,IFERROR(LARGE(E54:J54,2),0),0)+IF($D$2&gt;=3,IFERROR(LARGE(E54:J54,3),0),0)+IF($D$2&gt;=4,IFERROR(LARGE(E54:J54,4),0),0)+IF($D$2&gt;=5,IFERROR(LARGE(E54:J54,5),0),0)+IF($D$2&gt;=6,IFERROR(LARGE(E54:J54,6),0),0)</f>
        <v>422</v>
      </c>
    </row>
    <row r="55" spans="1:11" x14ac:dyDescent="0.3">
      <c r="A55">
        <f t="shared" si="0"/>
        <v>51</v>
      </c>
      <c r="B55">
        <f>IF(D55="CPA","Excl",MAX(B$4:B54)+1)</f>
        <v>47</v>
      </c>
      <c r="C55" t="s">
        <v>59</v>
      </c>
      <c r="D55" t="s">
        <v>19</v>
      </c>
      <c r="E55">
        <v>210</v>
      </c>
      <c r="H55">
        <v>197</v>
      </c>
      <c r="K55" s="6">
        <f>IFERROR(LARGE(E55:J55,1),0)+IF($D$2&gt;=2,IFERROR(LARGE(E55:J55,2),0),0)+IF($D$2&gt;=3,IFERROR(LARGE(E55:J55,3),0),0)+IF($D$2&gt;=4,IFERROR(LARGE(E55:J55,4),0),0)+IF($D$2&gt;=5,IFERROR(LARGE(E55:J55,5),0),0)+IF($D$2&gt;=6,IFERROR(LARGE(E55:J55,6),0),0)</f>
        <v>407</v>
      </c>
    </row>
    <row r="56" spans="1:11" x14ac:dyDescent="0.3">
      <c r="A56">
        <f t="shared" si="0"/>
        <v>52</v>
      </c>
      <c r="B56">
        <f>IF(D56="CPA","Excl",MAX(B$4:B55)+1)</f>
        <v>48</v>
      </c>
      <c r="C56" t="s">
        <v>64</v>
      </c>
      <c r="D56" t="s">
        <v>51</v>
      </c>
      <c r="E56">
        <v>182</v>
      </c>
      <c r="H56">
        <v>201</v>
      </c>
      <c r="K56" s="6">
        <f>IFERROR(LARGE(E56:J56,1),0)+IF($D$2&gt;=2,IFERROR(LARGE(E56:J56,2),0),0)+IF($D$2&gt;=3,IFERROR(LARGE(E56:J56,3),0),0)+IF($D$2&gt;=4,IFERROR(LARGE(E56:J56,4),0),0)+IF($D$2&gt;=5,IFERROR(LARGE(E56:J56,5),0),0)+IF($D$2&gt;=6,IFERROR(LARGE(E56:J56,6),0),0)</f>
        <v>383</v>
      </c>
    </row>
    <row r="57" spans="1:11" x14ac:dyDescent="0.3">
      <c r="A57">
        <f t="shared" si="0"/>
        <v>53</v>
      </c>
      <c r="B57">
        <f>IF(D57="CPA","Excl",MAX(B$4:B56)+1)</f>
        <v>49</v>
      </c>
      <c r="C57" t="s">
        <v>350</v>
      </c>
      <c r="D57" t="s">
        <v>41</v>
      </c>
      <c r="H57">
        <v>130</v>
      </c>
      <c r="I57">
        <v>250</v>
      </c>
      <c r="K57" s="6">
        <f>IFERROR(LARGE(E57:J57,1),0)+IF($D$2&gt;=2,IFERROR(LARGE(E57:J57,2),0),0)+IF($D$2&gt;=3,IFERROR(LARGE(E57:J57,3),0),0)+IF($D$2&gt;=4,IFERROR(LARGE(E57:J57,4),0),0)+IF($D$2&gt;=5,IFERROR(LARGE(E57:J57,5),0),0)+IF($D$2&gt;=6,IFERROR(LARGE(E57:J57,6),0),0)</f>
        <v>380</v>
      </c>
    </row>
    <row r="58" spans="1:11" x14ac:dyDescent="0.3">
      <c r="A58">
        <f t="shared" si="0"/>
        <v>54</v>
      </c>
      <c r="B58">
        <f>IF(D58="CPA","Excl",MAX(B$4:B57)+1)</f>
        <v>50</v>
      </c>
      <c r="C58" t="s">
        <v>95</v>
      </c>
      <c r="D58" t="s">
        <v>19</v>
      </c>
      <c r="F58">
        <v>176</v>
      </c>
      <c r="G58">
        <v>184</v>
      </c>
      <c r="K58" s="6">
        <f>IFERROR(LARGE(E58:J58,1),0)+IF($D$2&gt;=2,IFERROR(LARGE(E58:J58,2),0),0)+IF($D$2&gt;=3,IFERROR(LARGE(E58:J58,3),0),0)+IF($D$2&gt;=4,IFERROR(LARGE(E58:J58,4),0),0)+IF($D$2&gt;=5,IFERROR(LARGE(E58:J58,5),0),0)+IF($D$2&gt;=6,IFERROR(LARGE(E58:J58,6),0),0)</f>
        <v>360</v>
      </c>
    </row>
    <row r="59" spans="1:11" x14ac:dyDescent="0.3">
      <c r="A59">
        <f t="shared" si="0"/>
        <v>55</v>
      </c>
      <c r="B59">
        <f>IF(D59="CPA","Excl",MAX(B$4:B58)+1)</f>
        <v>51</v>
      </c>
      <c r="C59" t="s">
        <v>72</v>
      </c>
      <c r="D59" t="s">
        <v>21</v>
      </c>
      <c r="E59">
        <v>163</v>
      </c>
      <c r="H59">
        <v>189</v>
      </c>
      <c r="K59" s="6">
        <f>IFERROR(LARGE(E59:J59,1),0)+IF($D$2&gt;=2,IFERROR(LARGE(E59:J59,2),0),0)+IF($D$2&gt;=3,IFERROR(LARGE(E59:J59,3),0),0)+IF($D$2&gt;=4,IFERROR(LARGE(E59:J59,4),0),0)+IF($D$2&gt;=5,IFERROR(LARGE(E59:J59,5),0),0)+IF($D$2&gt;=6,IFERROR(LARGE(E59:J59,6),0),0)</f>
        <v>352</v>
      </c>
    </row>
    <row r="60" spans="1:11" x14ac:dyDescent="0.3">
      <c r="A60">
        <f t="shared" si="0"/>
        <v>56</v>
      </c>
      <c r="B60">
        <f>IF(D60="CPA","Excl",MAX(B$4:B59)+1)</f>
        <v>52</v>
      </c>
      <c r="C60" t="s">
        <v>386</v>
      </c>
      <c r="D60" t="s">
        <v>41</v>
      </c>
      <c r="H60">
        <v>141</v>
      </c>
      <c r="I60">
        <v>209</v>
      </c>
      <c r="K60" s="6">
        <f>IFERROR(LARGE(E60:J60,1),0)+IF($D$2&gt;=2,IFERROR(LARGE(E60:J60,2),0),0)+IF($D$2&gt;=3,IFERROR(LARGE(E60:J60,3),0),0)+IF($D$2&gt;=4,IFERROR(LARGE(E60:J60,4),0),0)+IF($D$2&gt;=5,IFERROR(LARGE(E60:J60,5),0),0)+IF($D$2&gt;=6,IFERROR(LARGE(E60:J60,6),0),0)</f>
        <v>350</v>
      </c>
    </row>
    <row r="61" spans="1:11" x14ac:dyDescent="0.3">
      <c r="A61">
        <f t="shared" si="0"/>
        <v>57</v>
      </c>
      <c r="B61">
        <f>IF(D61="CPA","Excl",MAX(B$4:B60)+1)</f>
        <v>53</v>
      </c>
      <c r="C61" t="s">
        <v>74</v>
      </c>
      <c r="D61" t="s">
        <v>57</v>
      </c>
      <c r="E61">
        <v>160</v>
      </c>
      <c r="G61">
        <v>185</v>
      </c>
      <c r="K61" s="6">
        <f>IFERROR(LARGE(E61:J61,1),0)+IF($D$2&gt;=2,IFERROR(LARGE(E61:J61,2),0),0)+IF($D$2&gt;=3,IFERROR(LARGE(E61:J61,3),0),0)+IF($D$2&gt;=4,IFERROR(LARGE(E61:J61,4),0),0)+IF($D$2&gt;=5,IFERROR(LARGE(E61:J61,5),0),0)+IF($D$2&gt;=6,IFERROR(LARGE(E61:J61,6),0),0)</f>
        <v>345</v>
      </c>
    </row>
    <row r="62" spans="1:11" x14ac:dyDescent="0.3">
      <c r="A62">
        <f t="shared" si="0"/>
        <v>58</v>
      </c>
      <c r="B62">
        <f>IF(D62="CPA","Excl",MAX(B$4:B61)+1)</f>
        <v>54</v>
      </c>
      <c r="C62" t="s">
        <v>67</v>
      </c>
      <c r="D62" t="s">
        <v>41</v>
      </c>
      <c r="E62">
        <v>176</v>
      </c>
      <c r="F62">
        <v>159</v>
      </c>
      <c r="K62" s="6">
        <f>IFERROR(LARGE(E62:J62,1),0)+IF($D$2&gt;=2,IFERROR(LARGE(E62:J62,2),0),0)+IF($D$2&gt;=3,IFERROR(LARGE(E62:J62,3),0),0)+IF($D$2&gt;=4,IFERROR(LARGE(E62:J62,4),0),0)+IF($D$2&gt;=5,IFERROR(LARGE(E62:J62,5),0),0)+IF($D$2&gt;=6,IFERROR(LARGE(E62:J62,6),0),0)</f>
        <v>335</v>
      </c>
    </row>
    <row r="63" spans="1:11" x14ac:dyDescent="0.3">
      <c r="A63">
        <f t="shared" si="0"/>
        <v>59</v>
      </c>
      <c r="B63">
        <f>IF(D63="CPA","Excl",MAX(B$4:B62)+1)</f>
        <v>55</v>
      </c>
      <c r="C63" t="s">
        <v>106</v>
      </c>
      <c r="D63" t="s">
        <v>26</v>
      </c>
      <c r="F63">
        <v>156</v>
      </c>
      <c r="G63">
        <v>174</v>
      </c>
      <c r="K63" s="6">
        <f>IFERROR(LARGE(E63:J63,1),0)+IF($D$2&gt;=2,IFERROR(LARGE(E63:J63,2),0),0)+IF($D$2&gt;=3,IFERROR(LARGE(E63:J63,3),0),0)+IF($D$2&gt;=4,IFERROR(LARGE(E63:J63,4),0),0)+IF($D$2&gt;=5,IFERROR(LARGE(E63:J63,5),0),0)+IF($D$2&gt;=6,IFERROR(LARGE(E63:J63,6),0),0)</f>
        <v>330</v>
      </c>
    </row>
    <row r="64" spans="1:11" x14ac:dyDescent="0.3">
      <c r="A64">
        <f t="shared" si="0"/>
        <v>60</v>
      </c>
      <c r="B64">
        <f>IF(D64="CPA","Excl",MAX(B$4:B63)+1)</f>
        <v>56</v>
      </c>
      <c r="C64" t="s">
        <v>70</v>
      </c>
      <c r="D64" t="s">
        <v>57</v>
      </c>
      <c r="E64">
        <v>165</v>
      </c>
      <c r="F64">
        <v>151</v>
      </c>
      <c r="K64" s="6">
        <f>IFERROR(LARGE(E64:J64,1),0)+IF($D$2&gt;=2,IFERROR(LARGE(E64:J64,2),0),0)+IF($D$2&gt;=3,IFERROR(LARGE(E64:J64,3),0),0)+IF($D$2&gt;=4,IFERROR(LARGE(E64:J64,4),0),0)+IF($D$2&gt;=5,IFERROR(LARGE(E64:J64,5),0),0)+IF($D$2&gt;=6,IFERROR(LARGE(E64:J64,6),0),0)</f>
        <v>316</v>
      </c>
    </row>
    <row r="65" spans="1:11" x14ac:dyDescent="0.3">
      <c r="A65">
        <f t="shared" si="0"/>
        <v>61</v>
      </c>
      <c r="B65">
        <f>IF(D65="CPA","Excl",MAX(B$4:B64)+1)</f>
        <v>57</v>
      </c>
      <c r="C65" t="s">
        <v>96</v>
      </c>
      <c r="D65" t="s">
        <v>30</v>
      </c>
      <c r="G65">
        <v>299</v>
      </c>
      <c r="K65" s="6">
        <f>IFERROR(LARGE(E65:J65,1),0)+IF($D$2&gt;=2,IFERROR(LARGE(E65:J65,2),0),0)+IF($D$2&gt;=3,IFERROR(LARGE(E65:J65,3),0),0)+IF($D$2&gt;=4,IFERROR(LARGE(E65:J65,4),0),0)+IF($D$2&gt;=5,IFERROR(LARGE(E65:J65,5),0),0)+IF($D$2&gt;=6,IFERROR(LARGE(E65:J65,6),0),0)</f>
        <v>299</v>
      </c>
    </row>
    <row r="66" spans="1:11" x14ac:dyDescent="0.3">
      <c r="A66">
        <f t="shared" si="0"/>
        <v>62</v>
      </c>
      <c r="B66" t="str">
        <f>IF(D66="CPA","Excl",MAX(B$4:B65)+1)</f>
        <v>Excl</v>
      </c>
      <c r="C66" t="s">
        <v>82</v>
      </c>
      <c r="D66" t="s">
        <v>14</v>
      </c>
      <c r="F66">
        <v>298</v>
      </c>
      <c r="K66" s="6">
        <f>IFERROR(LARGE(E66:J66,1),0)+IF($D$2&gt;=2,IFERROR(LARGE(E66:J66,2),0),0)+IF($D$2&gt;=3,IFERROR(LARGE(E66:J66,3),0),0)+IF($D$2&gt;=4,IFERROR(LARGE(E66:J66,4),0),0)+IF($D$2&gt;=5,IFERROR(LARGE(E66:J66,5),0),0)+IF($D$2&gt;=6,IFERROR(LARGE(E66:J66,6),0),0)</f>
        <v>298</v>
      </c>
    </row>
    <row r="67" spans="1:11" x14ac:dyDescent="0.3">
      <c r="A67">
        <f t="shared" si="0"/>
        <v>63</v>
      </c>
      <c r="B67">
        <f>IF(D67="CPA","Excl",MAX(B$4:B66)+1)</f>
        <v>58</v>
      </c>
      <c r="C67" t="s">
        <v>97</v>
      </c>
      <c r="D67" t="s">
        <v>16</v>
      </c>
      <c r="G67">
        <v>298</v>
      </c>
      <c r="K67" s="6">
        <f>IFERROR(LARGE(E67:J67,1),0)+IF($D$2&gt;=2,IFERROR(LARGE(E67:J67,2),0),0)+IF($D$2&gt;=3,IFERROR(LARGE(E67:J67,3),0),0)+IF($D$2&gt;=4,IFERROR(LARGE(E67:J67,4),0),0)+IF($D$2&gt;=5,IFERROR(LARGE(E67:J67,5),0),0)+IF($D$2&gt;=6,IFERROR(LARGE(E67:J67,6),0),0)</f>
        <v>298</v>
      </c>
    </row>
    <row r="68" spans="1:11" x14ac:dyDescent="0.3">
      <c r="A68">
        <f t="shared" si="0"/>
        <v>64</v>
      </c>
      <c r="B68">
        <f>IF(D68="CPA","Excl",MAX(B$4:B67)+1)</f>
        <v>59</v>
      </c>
      <c r="C68" t="s">
        <v>98</v>
      </c>
      <c r="D68" t="s">
        <v>362</v>
      </c>
      <c r="G68">
        <v>296</v>
      </c>
      <c r="K68" s="6">
        <f>IFERROR(LARGE(E68:J68,1),0)+IF($D$2&gt;=2,IFERROR(LARGE(E68:J68,2),0),0)+IF($D$2&gt;=3,IFERROR(LARGE(E68:J68,3),0),0)+IF($D$2&gt;=4,IFERROR(LARGE(E68:J68,4),0),0)+IF($D$2&gt;=5,IFERROR(LARGE(E68:J68,5),0),0)+IF($D$2&gt;=6,IFERROR(LARGE(E68:J68,6),0),0)</f>
        <v>296</v>
      </c>
    </row>
    <row r="69" spans="1:11" x14ac:dyDescent="0.3">
      <c r="A69">
        <f t="shared" si="0"/>
        <v>65</v>
      </c>
      <c r="B69">
        <f>IF(D69="CPA","Excl",MAX(B$4:B68)+1)</f>
        <v>60</v>
      </c>
      <c r="C69" t="s">
        <v>83</v>
      </c>
      <c r="D69" t="s">
        <v>16</v>
      </c>
      <c r="F69">
        <v>294</v>
      </c>
      <c r="K69" s="6">
        <f>IFERROR(LARGE(E69:J69,1),0)+IF($D$2&gt;=2,IFERROR(LARGE(E69:J69,2),0),0)+IF($D$2&gt;=3,IFERROR(LARGE(E69:J69,3),0),0)+IF($D$2&gt;=4,IFERROR(LARGE(E69:J69,4),0),0)+IF($D$2&gt;=5,IFERROR(LARGE(E69:J69,5),0),0)+IF($D$2&gt;=6,IFERROR(LARGE(E69:J69,6),0),0)</f>
        <v>294</v>
      </c>
    </row>
    <row r="70" spans="1:11" x14ac:dyDescent="0.3">
      <c r="A70">
        <f t="shared" si="0"/>
        <v>66</v>
      </c>
      <c r="B70">
        <f>IF(D70="CPA","Excl",MAX(B$4:B69)+1)</f>
        <v>61</v>
      </c>
      <c r="C70" t="s">
        <v>99</v>
      </c>
      <c r="D70" t="s">
        <v>51</v>
      </c>
      <c r="G70">
        <v>294</v>
      </c>
      <c r="K70" s="6">
        <f>IFERROR(LARGE(E70:J70,1),0)+IF($D$2&gt;=2,IFERROR(LARGE(E70:J70,2),0),0)+IF($D$2&gt;=3,IFERROR(LARGE(E70:J70,3),0),0)+IF($D$2&gt;=4,IFERROR(LARGE(E70:J70,4),0),0)+IF($D$2&gt;=5,IFERROR(LARGE(E70:J70,5),0),0)+IF($D$2&gt;=6,IFERROR(LARGE(E70:J70,6),0),0)</f>
        <v>294</v>
      </c>
    </row>
    <row r="71" spans="1:11" x14ac:dyDescent="0.3">
      <c r="A71">
        <f t="shared" ref="A71:A99" si="1">A70+1</f>
        <v>67</v>
      </c>
      <c r="B71">
        <f>IF(D71="CPA","Excl",MAX(B$4:B70)+1)</f>
        <v>62</v>
      </c>
      <c r="C71" t="s">
        <v>331</v>
      </c>
      <c r="D71" t="s">
        <v>16</v>
      </c>
      <c r="H71">
        <v>293</v>
      </c>
      <c r="K71" s="6">
        <f>IFERROR(LARGE(E71:J71,1),0)+IF($D$2&gt;=2,IFERROR(LARGE(E71:J71,2),0),0)+IF($D$2&gt;=3,IFERROR(LARGE(E71:J71,3),0),0)+IF($D$2&gt;=4,IFERROR(LARGE(E71:J71,4),0),0)+IF($D$2&gt;=5,IFERROR(LARGE(E71:J71,5),0),0)+IF($D$2&gt;=6,IFERROR(LARGE(E71:J71,6),0),0)</f>
        <v>293</v>
      </c>
    </row>
    <row r="72" spans="1:11" x14ac:dyDescent="0.3">
      <c r="A72">
        <f t="shared" si="1"/>
        <v>68</v>
      </c>
      <c r="B72">
        <f>IF(D72="CPA","Excl",MAX(B$4:B71)+1)</f>
        <v>63</v>
      </c>
      <c r="C72" t="s">
        <v>84</v>
      </c>
      <c r="D72" t="s">
        <v>32</v>
      </c>
      <c r="F72">
        <v>290</v>
      </c>
      <c r="K72" s="6">
        <f>IFERROR(LARGE(E72:J72,1),0)+IF($D$2&gt;=2,IFERROR(LARGE(E72:J72,2),0),0)+IF($D$2&gt;=3,IFERROR(LARGE(E72:J72,3),0),0)+IF($D$2&gt;=4,IFERROR(LARGE(E72:J72,4),0),0)+IF($D$2&gt;=5,IFERROR(LARGE(E72:J72,5),0),0)+IF($D$2&gt;=6,IFERROR(LARGE(E72:J72,6),0),0)</f>
        <v>290</v>
      </c>
    </row>
    <row r="73" spans="1:11" x14ac:dyDescent="0.3">
      <c r="A73">
        <f t="shared" si="1"/>
        <v>69</v>
      </c>
      <c r="B73">
        <f>IF(D73="CPA","Excl",MAX(B$4:B72)+1)</f>
        <v>64</v>
      </c>
      <c r="C73" t="s">
        <v>100</v>
      </c>
      <c r="D73" t="s">
        <v>51</v>
      </c>
      <c r="G73">
        <v>290</v>
      </c>
      <c r="K73" s="6">
        <f>IFERROR(LARGE(E73:J73,1),0)+IF($D$2&gt;=2,IFERROR(LARGE(E73:J73,2),0),0)+IF($D$2&gt;=3,IFERROR(LARGE(E73:J73,3),0),0)+IF($D$2&gt;=4,IFERROR(LARGE(E73:J73,4),0),0)+IF($D$2&gt;=5,IFERROR(LARGE(E73:J73,5),0),0)+IF($D$2&gt;=6,IFERROR(LARGE(E73:J73,6),0),0)</f>
        <v>290</v>
      </c>
    </row>
    <row r="74" spans="1:11" x14ac:dyDescent="0.3">
      <c r="A74">
        <f t="shared" si="1"/>
        <v>70</v>
      </c>
      <c r="B74">
        <f>IF(D74="CPA","Excl",MAX(B$4:B73)+1)</f>
        <v>65</v>
      </c>
      <c r="C74" t="s">
        <v>78</v>
      </c>
      <c r="D74" t="s">
        <v>41</v>
      </c>
      <c r="E74">
        <v>134</v>
      </c>
      <c r="F74">
        <v>155</v>
      </c>
      <c r="K74" s="6">
        <f>IFERROR(LARGE(E74:J74,1),0)+IF($D$2&gt;=2,IFERROR(LARGE(E74:J74,2),0),0)+IF($D$2&gt;=3,IFERROR(LARGE(E74:J74,3),0),0)+IF($D$2&gt;=4,IFERROR(LARGE(E74:J74,4),0),0)+IF($D$2&gt;=5,IFERROR(LARGE(E74:J74,5),0),0)+IF($D$2&gt;=6,IFERROR(LARGE(E74:J74,6),0),0)</f>
        <v>289</v>
      </c>
    </row>
    <row r="75" spans="1:11" x14ac:dyDescent="0.3">
      <c r="A75">
        <f t="shared" si="1"/>
        <v>71</v>
      </c>
      <c r="B75">
        <f>IF(D75="CPA","Excl",MAX(B$4:B74)+1)</f>
        <v>66</v>
      </c>
      <c r="C75" t="s">
        <v>101</v>
      </c>
      <c r="D75" t="s">
        <v>32</v>
      </c>
      <c r="G75">
        <v>289</v>
      </c>
      <c r="K75" s="6">
        <f>IFERROR(LARGE(E75:J75,1),0)+IF($D$2&gt;=2,IFERROR(LARGE(E75:J75,2),0),0)+IF($D$2&gt;=3,IFERROR(LARGE(E75:J75,3),0),0)+IF($D$2&gt;=4,IFERROR(LARGE(E75:J75,4),0),0)+IF($D$2&gt;=5,IFERROR(LARGE(E75:J75,5),0),0)+IF($D$2&gt;=6,IFERROR(LARGE(E75:J75,6),0),0)</f>
        <v>289</v>
      </c>
    </row>
    <row r="76" spans="1:11" x14ac:dyDescent="0.3">
      <c r="A76">
        <f t="shared" si="1"/>
        <v>72</v>
      </c>
      <c r="B76">
        <f>IF(D76="CPA","Excl",MAX(B$4:B75)+1)</f>
        <v>67</v>
      </c>
      <c r="C76" t="s">
        <v>22</v>
      </c>
      <c r="D76" t="s">
        <v>23</v>
      </c>
      <c r="E76">
        <v>286</v>
      </c>
      <c r="K76" s="6">
        <f>IFERROR(LARGE(E76:J76,1),0)+IF($D$2&gt;=2,IFERROR(LARGE(E76:J76,2),0),0)+IF($D$2&gt;=3,IFERROR(LARGE(E76:J76,3),0),0)+IF($D$2&gt;=4,IFERROR(LARGE(E76:J76,4),0),0)+IF($D$2&gt;=5,IFERROR(LARGE(E76:J76,5),0),0)+IF($D$2&gt;=6,IFERROR(LARGE(E76:J76,6),0),0)</f>
        <v>286</v>
      </c>
    </row>
    <row r="77" spans="1:11" x14ac:dyDescent="0.3">
      <c r="A77">
        <f t="shared" si="1"/>
        <v>73</v>
      </c>
      <c r="B77">
        <f>IF(D77="CPA","Excl",MAX(B$4:B76)+1)</f>
        <v>68</v>
      </c>
      <c r="C77" t="s">
        <v>24</v>
      </c>
      <c r="D77" t="s">
        <v>23</v>
      </c>
      <c r="E77">
        <v>285</v>
      </c>
      <c r="K77" s="6">
        <f>IFERROR(LARGE(E77:J77,1),0)+IF($D$2&gt;=2,IFERROR(LARGE(E77:J77,2),0),0)+IF($D$2&gt;=3,IFERROR(LARGE(E77:J77,3),0),0)+IF($D$2&gt;=4,IFERROR(LARGE(E77:J77,4),0),0)+IF($D$2&gt;=5,IFERROR(LARGE(E77:J77,5),0),0)+IF($D$2&gt;=6,IFERROR(LARGE(E77:J77,6),0),0)</f>
        <v>285</v>
      </c>
    </row>
    <row r="78" spans="1:11" x14ac:dyDescent="0.3">
      <c r="A78">
        <f t="shared" si="1"/>
        <v>74</v>
      </c>
      <c r="B78">
        <f>IF(D78="CPA","Excl",MAX(B$4:B77)+1)</f>
        <v>69</v>
      </c>
      <c r="C78" t="s">
        <v>102</v>
      </c>
      <c r="D78" t="s">
        <v>51</v>
      </c>
      <c r="G78">
        <v>285</v>
      </c>
      <c r="K78" s="6">
        <f>IFERROR(LARGE(E78:J78,1),0)+IF($D$2&gt;=2,IFERROR(LARGE(E78:J78,2),0),0)+IF($D$2&gt;=3,IFERROR(LARGE(E78:J78,3),0),0)+IF($D$2&gt;=4,IFERROR(LARGE(E78:J78,4),0),0)+IF($D$2&gt;=5,IFERROR(LARGE(E78:J78,5),0),0)+IF($D$2&gt;=6,IFERROR(LARGE(E78:J78,6),0),0)</f>
        <v>285</v>
      </c>
    </row>
    <row r="79" spans="1:11" x14ac:dyDescent="0.3">
      <c r="A79">
        <f t="shared" si="1"/>
        <v>75</v>
      </c>
      <c r="B79" t="str">
        <f>IF(D79="CPA","Excl",MAX(B$4:B78)+1)</f>
        <v>Excl</v>
      </c>
      <c r="C79" t="s">
        <v>86</v>
      </c>
      <c r="D79" t="s">
        <v>14</v>
      </c>
      <c r="F79">
        <v>283</v>
      </c>
      <c r="K79" s="6">
        <f>IFERROR(LARGE(E79:J79,1),0)+IF($D$2&gt;=2,IFERROR(LARGE(E79:J79,2),0),0)+IF($D$2&gt;=3,IFERROR(LARGE(E79:J79,3),0),0)+IF($D$2&gt;=4,IFERROR(LARGE(E79:J79,4),0),0)+IF($D$2&gt;=5,IFERROR(LARGE(E79:J79,5),0),0)+IF($D$2&gt;=6,IFERROR(LARGE(E79:J79,6),0),0)</f>
        <v>283</v>
      </c>
    </row>
    <row r="80" spans="1:11" x14ac:dyDescent="0.3">
      <c r="A80">
        <f t="shared" si="1"/>
        <v>76</v>
      </c>
      <c r="B80">
        <f>IF(D80="CPA","Excl",MAX(B$4:B79)+1)</f>
        <v>70</v>
      </c>
      <c r="C80" t="s">
        <v>28</v>
      </c>
      <c r="D80" t="s">
        <v>26</v>
      </c>
      <c r="E80">
        <v>280</v>
      </c>
      <c r="K80" s="6">
        <f>IFERROR(LARGE(E80:J80,1),0)+IF($D$2&gt;=2,IFERROR(LARGE(E80:J80,2),0),0)+IF($D$2&gt;=3,IFERROR(LARGE(E80:J80,3),0),0)+IF($D$2&gt;=4,IFERROR(LARGE(E80:J80,4),0),0)+IF($D$2&gt;=5,IFERROR(LARGE(E80:J80,5),0),0)+IF($D$2&gt;=6,IFERROR(LARGE(E80:J80,6),0),0)</f>
        <v>280</v>
      </c>
    </row>
    <row r="81" spans="1:11" x14ac:dyDescent="0.3">
      <c r="A81">
        <f t="shared" si="1"/>
        <v>77</v>
      </c>
      <c r="B81">
        <f>IF(D81="CPA","Excl",MAX(B$4:B80)+1)</f>
        <v>71</v>
      </c>
      <c r="C81" t="s">
        <v>332</v>
      </c>
      <c r="D81" t="s">
        <v>16</v>
      </c>
      <c r="H81">
        <v>276</v>
      </c>
      <c r="K81" s="6">
        <f>IFERROR(LARGE(E81:J81,1),0)+IF($D$2&gt;=2,IFERROR(LARGE(E81:J81,2),0),0)+IF($D$2&gt;=3,IFERROR(LARGE(E81:J81,3),0),0)+IF($D$2&gt;=4,IFERROR(LARGE(E81:J81,4),0),0)+IF($D$2&gt;=5,IFERROR(LARGE(E81:J81,5),0),0)+IF($D$2&gt;=6,IFERROR(LARGE(E81:J81,6),0),0)</f>
        <v>276</v>
      </c>
    </row>
    <row r="82" spans="1:11" x14ac:dyDescent="0.3">
      <c r="A82">
        <f t="shared" si="1"/>
        <v>78</v>
      </c>
      <c r="B82">
        <f>IF(D82="CPA","Excl",MAX(B$4:B81)+1)</f>
        <v>72</v>
      </c>
      <c r="C82" t="s">
        <v>333</v>
      </c>
      <c r="D82" t="s">
        <v>16</v>
      </c>
      <c r="H82">
        <v>273</v>
      </c>
      <c r="K82" s="6">
        <f>IFERROR(LARGE(E82:J82,1),0)+IF($D$2&gt;=2,IFERROR(LARGE(E82:J82,2),0),0)+IF($D$2&gt;=3,IFERROR(LARGE(E82:J82,3),0),0)+IF($D$2&gt;=4,IFERROR(LARGE(E82:J82,4),0),0)+IF($D$2&gt;=5,IFERROR(LARGE(E82:J82,5),0),0)+IF($D$2&gt;=6,IFERROR(LARGE(E82:J82,6),0),0)</f>
        <v>273</v>
      </c>
    </row>
    <row r="83" spans="1:11" x14ac:dyDescent="0.3">
      <c r="A83">
        <f t="shared" si="1"/>
        <v>79</v>
      </c>
      <c r="B83">
        <f>IF(D83="CPA","Excl",MAX(B$4:B82)+1)</f>
        <v>73</v>
      </c>
      <c r="C83" t="s">
        <v>388</v>
      </c>
      <c r="D83" t="s">
        <v>367</v>
      </c>
      <c r="I83">
        <v>273</v>
      </c>
      <c r="K83" s="6">
        <f>IFERROR(LARGE(E83:J83,1),0)+IF($D$2&gt;=2,IFERROR(LARGE(E83:J83,2),0),0)+IF($D$2&gt;=3,IFERROR(LARGE(E83:J83,3),0),0)+IF($D$2&gt;=4,IFERROR(LARGE(E83:J83,4),0),0)+IF($D$2&gt;=5,IFERROR(LARGE(E83:J83,5),0),0)+IF($D$2&gt;=6,IFERROR(LARGE(E83:J83,6),0),0)</f>
        <v>273</v>
      </c>
    </row>
    <row r="84" spans="1:11" x14ac:dyDescent="0.3">
      <c r="A84">
        <f t="shared" si="1"/>
        <v>80</v>
      </c>
      <c r="B84">
        <f>IF(D84="CPA","Excl",MAX(B$4:B83)+1)</f>
        <v>74</v>
      </c>
      <c r="C84" t="s">
        <v>35</v>
      </c>
      <c r="D84" t="s">
        <v>19</v>
      </c>
      <c r="E84">
        <v>267</v>
      </c>
      <c r="K84" s="6">
        <f>IFERROR(LARGE(E84:J84,1),0)+IF($D$2&gt;=2,IFERROR(LARGE(E84:J84,2),0),0)+IF($D$2&gt;=3,IFERROR(LARGE(E84:J84,3),0),0)+IF($D$2&gt;=4,IFERROR(LARGE(E84:J84,4),0),0)+IF($D$2&gt;=5,IFERROR(LARGE(E84:J84,5),0),0)+IF($D$2&gt;=6,IFERROR(LARGE(E84:J84,6),0),0)</f>
        <v>267</v>
      </c>
    </row>
    <row r="85" spans="1:11" x14ac:dyDescent="0.3">
      <c r="A85">
        <f t="shared" si="1"/>
        <v>81</v>
      </c>
      <c r="B85">
        <f>IF(D85="CPA","Excl",MAX(B$4:B84)+1)</f>
        <v>75</v>
      </c>
      <c r="C85" t="s">
        <v>334</v>
      </c>
      <c r="D85" t="s">
        <v>41</v>
      </c>
      <c r="H85">
        <v>261</v>
      </c>
      <c r="K85" s="6">
        <f>IFERROR(LARGE(E85:J85,1),0)+IF($D$2&gt;=2,IFERROR(LARGE(E85:J85,2),0),0)+IF($D$2&gt;=3,IFERROR(LARGE(E85:J85,3),0),0)+IF($D$2&gt;=4,IFERROR(LARGE(E85:J85,4),0),0)+IF($D$2&gt;=5,IFERROR(LARGE(E85:J85,5),0),0)+IF($D$2&gt;=6,IFERROR(LARGE(E85:J85,6),0),0)</f>
        <v>261</v>
      </c>
    </row>
    <row r="86" spans="1:11" x14ac:dyDescent="0.3">
      <c r="A86">
        <f t="shared" si="1"/>
        <v>82</v>
      </c>
      <c r="B86">
        <f>IF(D86="CPA","Excl",MAX(B$4:B85)+1)</f>
        <v>76</v>
      </c>
      <c r="C86" t="s">
        <v>38</v>
      </c>
      <c r="D86" t="s">
        <v>30</v>
      </c>
      <c r="E86">
        <v>260</v>
      </c>
      <c r="K86" s="6">
        <f>IFERROR(LARGE(E86:J86,1),0)+IF($D$2&gt;=2,IFERROR(LARGE(E86:J86,2),0),0)+IF($D$2&gt;=3,IFERROR(LARGE(E86:J86,3),0),0)+IF($D$2&gt;=4,IFERROR(LARGE(E86:J86,4),0),0)+IF($D$2&gt;=5,IFERROR(LARGE(E86:J86,5),0),0)+IF($D$2&gt;=6,IFERROR(LARGE(E86:J86,6),0),0)</f>
        <v>260</v>
      </c>
    </row>
    <row r="87" spans="1:11" x14ac:dyDescent="0.3">
      <c r="A87">
        <f t="shared" si="1"/>
        <v>83</v>
      </c>
      <c r="B87">
        <f>IF(D87="CPA","Excl",MAX(B$4:B86)+1)</f>
        <v>77</v>
      </c>
      <c r="C87" t="s">
        <v>103</v>
      </c>
      <c r="D87" t="s">
        <v>19</v>
      </c>
      <c r="G87">
        <v>249</v>
      </c>
      <c r="K87" s="6">
        <f>IFERROR(LARGE(E87:J87,1),0)+IF($D$2&gt;=2,IFERROR(LARGE(E87:J87,2),0),0)+IF($D$2&gt;=3,IFERROR(LARGE(E87:J87,3),0),0)+IF($D$2&gt;=4,IFERROR(LARGE(E87:J87,4),0),0)+IF($D$2&gt;=5,IFERROR(LARGE(E87:J87,5),0),0)+IF($D$2&gt;=6,IFERROR(LARGE(E87:J87,6),0),0)</f>
        <v>249</v>
      </c>
    </row>
    <row r="88" spans="1:11" x14ac:dyDescent="0.3">
      <c r="A88">
        <f t="shared" si="1"/>
        <v>84</v>
      </c>
      <c r="B88">
        <f>IF(D88="CPA","Excl",MAX(B$4:B87)+1)</f>
        <v>78</v>
      </c>
      <c r="C88" t="s">
        <v>89</v>
      </c>
      <c r="D88" t="s">
        <v>30</v>
      </c>
      <c r="F88">
        <v>242</v>
      </c>
      <c r="K88" s="6">
        <f>IFERROR(LARGE(E88:J88,1),0)+IF($D$2&gt;=2,IFERROR(LARGE(E88:J88,2),0),0)+IF($D$2&gt;=3,IFERROR(LARGE(E88:J88,3),0),0)+IF($D$2&gt;=4,IFERROR(LARGE(E88:J88,4),0),0)+IF($D$2&gt;=5,IFERROR(LARGE(E88:J88,5),0),0)+IF($D$2&gt;=6,IFERROR(LARGE(E88:J88,6),0),0)</f>
        <v>242</v>
      </c>
    </row>
    <row r="89" spans="1:11" x14ac:dyDescent="0.3">
      <c r="A89">
        <f t="shared" si="1"/>
        <v>85</v>
      </c>
      <c r="B89">
        <f>IF(D89="CPA","Excl",MAX(B$4:B88)+1)</f>
        <v>79</v>
      </c>
      <c r="C89" t="s">
        <v>352</v>
      </c>
      <c r="D89" t="s">
        <v>57</v>
      </c>
      <c r="E89">
        <v>114</v>
      </c>
      <c r="H89">
        <v>121</v>
      </c>
      <c r="K89" s="6">
        <f>IFERROR(LARGE(E89:J89,1),0)+IF($D$2&gt;=2,IFERROR(LARGE(E89:J89,2),0),0)+IF($D$2&gt;=3,IFERROR(LARGE(E89:J89,3),0),0)+IF($D$2&gt;=4,IFERROR(LARGE(E89:J89,4),0),0)+IF($D$2&gt;=5,IFERROR(LARGE(E89:J89,5),0),0)+IF($D$2&gt;=6,IFERROR(LARGE(E89:J89,6),0),0)</f>
        <v>235</v>
      </c>
    </row>
    <row r="90" spans="1:11" x14ac:dyDescent="0.3">
      <c r="A90">
        <f t="shared" si="1"/>
        <v>86</v>
      </c>
      <c r="B90">
        <f>IF(D90="CPA","Excl",MAX(B$4:B89)+1)</f>
        <v>80</v>
      </c>
      <c r="C90" t="s">
        <v>80</v>
      </c>
      <c r="D90" t="s">
        <v>30</v>
      </c>
      <c r="E90">
        <v>105</v>
      </c>
      <c r="H90">
        <v>128</v>
      </c>
      <c r="K90" s="6">
        <f>IFERROR(LARGE(E90:J90,1),0)+IF($D$2&gt;=2,IFERROR(LARGE(E90:J90,2),0),0)+IF($D$2&gt;=3,IFERROR(LARGE(E90:J90,3),0),0)+IF($D$2&gt;=4,IFERROR(LARGE(E90:J90,4),0),0)+IF($D$2&gt;=5,IFERROR(LARGE(E90:J90,5),0),0)+IF($D$2&gt;=6,IFERROR(LARGE(E90:J90,6),0),0)</f>
        <v>233</v>
      </c>
    </row>
    <row r="91" spans="1:11" x14ac:dyDescent="0.3">
      <c r="A91">
        <f t="shared" si="1"/>
        <v>87</v>
      </c>
      <c r="B91">
        <f>IF(D91="CPA","Excl",MAX(B$4:B90)+1)</f>
        <v>81</v>
      </c>
      <c r="C91" t="s">
        <v>50</v>
      </c>
      <c r="D91" t="s">
        <v>51</v>
      </c>
      <c r="E91">
        <v>226</v>
      </c>
      <c r="K91" s="6">
        <f>IFERROR(LARGE(E91:J91,1),0)+IF($D$2&gt;=2,IFERROR(LARGE(E91:J91,2),0),0)+IF($D$2&gt;=3,IFERROR(LARGE(E91:J91,3),0),0)+IF($D$2&gt;=4,IFERROR(LARGE(E91:J91,4),0),0)+IF($D$2&gt;=5,IFERROR(LARGE(E91:J91,5),0),0)+IF($D$2&gt;=6,IFERROR(LARGE(E91:J91,6),0),0)</f>
        <v>226</v>
      </c>
    </row>
    <row r="92" spans="1:11" x14ac:dyDescent="0.3">
      <c r="A92">
        <f t="shared" si="1"/>
        <v>88</v>
      </c>
      <c r="B92">
        <f>IF(D92="CPA","Excl",MAX(B$4:B91)+1)</f>
        <v>82</v>
      </c>
      <c r="C92" t="s">
        <v>81</v>
      </c>
      <c r="D92" t="s">
        <v>41</v>
      </c>
      <c r="E92">
        <v>98</v>
      </c>
      <c r="H92">
        <v>127</v>
      </c>
      <c r="K92" s="6">
        <f>IFERROR(LARGE(E92:J92,1),0)+IF($D$2&gt;=2,IFERROR(LARGE(E92:J92,2),0),0)+IF($D$2&gt;=3,IFERROR(LARGE(E92:J92,3),0),0)+IF($D$2&gt;=4,IFERROR(LARGE(E92:J92,4),0),0)+IF($D$2&gt;=5,IFERROR(LARGE(E92:J92,5),0),0)+IF($D$2&gt;=6,IFERROR(LARGE(E92:J92,6),0),0)</f>
        <v>225</v>
      </c>
    </row>
    <row r="93" spans="1:11" x14ac:dyDescent="0.3">
      <c r="A93">
        <f t="shared" si="1"/>
        <v>89</v>
      </c>
      <c r="B93">
        <f>IF(D93="CPA","Excl",MAX(B$4:B92)+1)</f>
        <v>83</v>
      </c>
      <c r="C93" t="s">
        <v>52</v>
      </c>
      <c r="D93" t="s">
        <v>362</v>
      </c>
      <c r="E93">
        <v>223</v>
      </c>
      <c r="K93" s="6">
        <f>IFERROR(LARGE(E93:J93,1),0)+IF($D$2&gt;=2,IFERROR(LARGE(E93:J93,2),0),0)+IF($D$2&gt;=3,IFERROR(LARGE(E93:J93,3),0),0)+IF($D$2&gt;=4,IFERROR(LARGE(E93:J93,4),0),0)+IF($D$2&gt;=5,IFERROR(LARGE(E93:J93,5),0),0)+IF($D$2&gt;=6,IFERROR(LARGE(E93:J93,6),0),0)</f>
        <v>223</v>
      </c>
    </row>
    <row r="94" spans="1:11" x14ac:dyDescent="0.3">
      <c r="A94">
        <f t="shared" si="1"/>
        <v>90</v>
      </c>
      <c r="B94">
        <f>IF(D94="CPA","Excl",MAX(B$4:B93)+1)</f>
        <v>84</v>
      </c>
      <c r="C94" t="s">
        <v>90</v>
      </c>
      <c r="D94" t="s">
        <v>32</v>
      </c>
      <c r="F94">
        <v>215</v>
      </c>
      <c r="K94" s="6">
        <f>IFERROR(LARGE(E94:J94,1),0)+IF($D$2&gt;=2,IFERROR(LARGE(E94:J94,2),0),0)+IF($D$2&gt;=3,IFERROR(LARGE(E94:J94,3),0),0)+IF($D$2&gt;=4,IFERROR(LARGE(E94:J94,4),0),0)+IF($D$2&gt;=5,IFERROR(LARGE(E94:J94,5),0),0)+IF($D$2&gt;=6,IFERROR(LARGE(E94:J94,6),0),0)</f>
        <v>215</v>
      </c>
    </row>
    <row r="95" spans="1:11" x14ac:dyDescent="0.3">
      <c r="A95">
        <f t="shared" si="1"/>
        <v>91</v>
      </c>
      <c r="B95">
        <f>IF(D95="CPA","Excl",MAX(B$4:B94)+1)</f>
        <v>85</v>
      </c>
      <c r="C95" t="s">
        <v>105</v>
      </c>
      <c r="D95" t="s">
        <v>367</v>
      </c>
      <c r="G95">
        <v>203</v>
      </c>
      <c r="K95" s="6">
        <f>IFERROR(LARGE(E95:J95,1),0)+IF($D$2&gt;=2,IFERROR(LARGE(E95:J95,2),0),0)+IF($D$2&gt;=3,IFERROR(LARGE(E95:J95,3),0),0)+IF($D$2&gt;=4,IFERROR(LARGE(E95:J95,4),0),0)+IF($D$2&gt;=5,IFERROR(LARGE(E95:J95,5),0),0)+IF($D$2&gt;=6,IFERROR(LARGE(E95:J95,6),0),0)</f>
        <v>203</v>
      </c>
    </row>
    <row r="96" spans="1:11" x14ac:dyDescent="0.3">
      <c r="A96">
        <f t="shared" si="1"/>
        <v>92</v>
      </c>
      <c r="B96">
        <f>IF(D96="CPA","Excl",MAX(B$4:B95)+1)</f>
        <v>86</v>
      </c>
      <c r="C96" t="s">
        <v>93</v>
      </c>
      <c r="D96" t="s">
        <v>16</v>
      </c>
      <c r="F96">
        <v>186</v>
      </c>
      <c r="K96" s="6">
        <f>IFERROR(LARGE(E96:J96,1),0)+IF($D$2&gt;=2,IFERROR(LARGE(E96:J96,2),0),0)+IF($D$2&gt;=3,IFERROR(LARGE(E96:J96,3),0),0)+IF($D$2&gt;=4,IFERROR(LARGE(E96:J96,4),0),0)+IF($D$2&gt;=5,IFERROR(LARGE(E96:J96,5),0),0)+IF($D$2&gt;=6,IFERROR(LARGE(E96:J96,6),0),0)</f>
        <v>186</v>
      </c>
    </row>
    <row r="97" spans="1:11" x14ac:dyDescent="0.3">
      <c r="A97">
        <f t="shared" si="1"/>
        <v>93</v>
      </c>
      <c r="B97">
        <f>IF(D97="CPA","Excl",MAX(B$4:B96)+1)</f>
        <v>87</v>
      </c>
      <c r="C97" t="s">
        <v>94</v>
      </c>
      <c r="D97" t="s">
        <v>41</v>
      </c>
      <c r="F97">
        <v>180</v>
      </c>
      <c r="K97" s="6">
        <f>IFERROR(LARGE(E97:J97,1),0)+IF($D$2&gt;=2,IFERROR(LARGE(E97:J97,2),0),0)+IF($D$2&gt;=3,IFERROR(LARGE(E97:J97,3),0),0)+IF($D$2&gt;=4,IFERROR(LARGE(E97:J97,4),0),0)+IF($D$2&gt;=5,IFERROR(LARGE(E97:J97,5),0),0)+IF($D$2&gt;=6,IFERROR(LARGE(E97:J97,6),0),0)</f>
        <v>180</v>
      </c>
    </row>
    <row r="98" spans="1:11" x14ac:dyDescent="0.3">
      <c r="A98">
        <f t="shared" si="1"/>
        <v>94</v>
      </c>
      <c r="B98">
        <f>IF(D98="CPA","Excl",MAX(B$4:B97)+1)</f>
        <v>88</v>
      </c>
      <c r="C98" t="s">
        <v>342</v>
      </c>
      <c r="D98" t="s">
        <v>19</v>
      </c>
      <c r="H98">
        <v>164</v>
      </c>
      <c r="K98" s="6">
        <f>IFERROR(LARGE(E98:J98,1),0)+IF($D$2&gt;=2,IFERROR(LARGE(E98:J98,2),0),0)+IF($D$2&gt;=3,IFERROR(LARGE(E98:J98,3),0),0)+IF($D$2&gt;=4,IFERROR(LARGE(E98:J98,4),0),0)+IF($D$2&gt;=5,IFERROR(LARGE(E98:J98,5),0),0)+IF($D$2&gt;=6,IFERROR(LARGE(E98:J98,6),0),0)</f>
        <v>164</v>
      </c>
    </row>
    <row r="99" spans="1:11" x14ac:dyDescent="0.3">
      <c r="A99">
        <f t="shared" si="1"/>
        <v>95</v>
      </c>
      <c r="B99">
        <f>IF(D99="CPA","Excl",MAX(B$4:B98)+1)</f>
        <v>89</v>
      </c>
      <c r="C99" t="s">
        <v>73</v>
      </c>
      <c r="D99" t="s">
        <v>23</v>
      </c>
      <c r="E99">
        <v>162</v>
      </c>
      <c r="K99" s="6">
        <f>IFERROR(LARGE(E99:J99,1),0)+IF($D$2&gt;=2,IFERROR(LARGE(E99:J99,2),0),0)+IF($D$2&gt;=3,IFERROR(LARGE(E99:J99,3),0),0)+IF($D$2&gt;=4,IFERROR(LARGE(E99:J99,4),0),0)+IF($D$2&gt;=5,IFERROR(LARGE(E99:J99,5),0),0)+IF($D$2&gt;=6,IFERROR(LARGE(E99:J99,6),0),0)</f>
        <v>162</v>
      </c>
    </row>
    <row r="101" spans="1:11" s="1" customFormat="1" ht="13.5" customHeight="1" x14ac:dyDescent="0.3">
      <c r="C101" s="1" t="s">
        <v>107</v>
      </c>
      <c r="I101"/>
    </row>
    <row r="102" spans="1:11" x14ac:dyDescent="0.3">
      <c r="A102">
        <v>1</v>
      </c>
      <c r="B102">
        <f>IF(D102="CPA","Excl",MAX(B$101:B101)+1)</f>
        <v>1</v>
      </c>
      <c r="C102" t="s">
        <v>137</v>
      </c>
      <c r="D102" t="s">
        <v>16</v>
      </c>
      <c r="F102">
        <v>288</v>
      </c>
      <c r="G102">
        <v>295</v>
      </c>
      <c r="H102">
        <v>299</v>
      </c>
      <c r="I102">
        <v>299</v>
      </c>
      <c r="K102" s="6">
        <f>IFERROR(LARGE(E102:J102,1),0)+IF($D$2&gt;=2,IFERROR(LARGE(E102:J102,2),0),0)+IF($D$2&gt;=3,IFERROR(LARGE(E102:J102,3),0),0)+IF($D$2&gt;=4,IFERROR(LARGE(E102:J102,4),0),0)+IF($D$2&gt;=5,IFERROR(LARGE(E102:J102,5),0),0)+IF($D$2&gt;=6,IFERROR(LARGE(E102:J102,6),0),0)</f>
        <v>1181</v>
      </c>
    </row>
    <row r="103" spans="1:11" x14ac:dyDescent="0.3">
      <c r="A103">
        <f>A102+1</f>
        <v>2</v>
      </c>
      <c r="B103">
        <f>IF(D103="CPA","Excl",MAX(B$101:B102)+1)</f>
        <v>2</v>
      </c>
      <c r="C103" t="s">
        <v>109</v>
      </c>
      <c r="D103" t="s">
        <v>367</v>
      </c>
      <c r="E103">
        <v>293</v>
      </c>
      <c r="F103">
        <v>293</v>
      </c>
      <c r="G103">
        <v>293</v>
      </c>
      <c r="H103">
        <v>297</v>
      </c>
      <c r="K103" s="6">
        <f>IFERROR(LARGE(E103:J103,1),0)+IF($D$2&gt;=2,IFERROR(LARGE(E103:J103,2),0),0)+IF($D$2&gt;=3,IFERROR(LARGE(E103:J103,3),0),0)+IF($D$2&gt;=4,IFERROR(LARGE(E103:J103,4),0),0)+IF($D$2&gt;=5,IFERROR(LARGE(E103:J103,5),0),0)+IF($D$2&gt;=6,IFERROR(LARGE(E103:J103,6),0),0)</f>
        <v>1176</v>
      </c>
    </row>
    <row r="104" spans="1:11" x14ac:dyDescent="0.3">
      <c r="A104">
        <f>A103+1</f>
        <v>3</v>
      </c>
      <c r="B104">
        <f>IF(D104="CPA","Excl",MAX(B$101:B103)+1)</f>
        <v>3</v>
      </c>
      <c r="C104" t="s">
        <v>111</v>
      </c>
      <c r="D104" t="s">
        <v>367</v>
      </c>
      <c r="E104">
        <v>283</v>
      </c>
      <c r="F104">
        <v>274</v>
      </c>
      <c r="G104">
        <v>288</v>
      </c>
      <c r="H104">
        <v>294</v>
      </c>
      <c r="K104" s="6">
        <f>IFERROR(LARGE(E104:J104,1),0)+IF($D$2&gt;=2,IFERROR(LARGE(E104:J104,2),0),0)+IF($D$2&gt;=3,IFERROR(LARGE(E104:J104,3),0),0)+IF($D$2&gt;=4,IFERROR(LARGE(E104:J104,4),0),0)+IF($D$2&gt;=5,IFERROR(LARGE(E104:J104,5),0),0)+IF($D$2&gt;=6,IFERROR(LARGE(E104:J104,6),0),0)</f>
        <v>1139</v>
      </c>
    </row>
    <row r="105" spans="1:11" x14ac:dyDescent="0.3">
      <c r="A105">
        <f>A104+1</f>
        <v>4</v>
      </c>
      <c r="B105">
        <f>IF(D105="CPA","Excl",MAX(B$101:B104)+1)</f>
        <v>4</v>
      </c>
      <c r="C105" t="s">
        <v>110</v>
      </c>
      <c r="D105" t="s">
        <v>19</v>
      </c>
      <c r="E105">
        <v>288</v>
      </c>
      <c r="F105">
        <v>291</v>
      </c>
      <c r="G105">
        <v>282</v>
      </c>
      <c r="H105">
        <v>275</v>
      </c>
      <c r="K105" s="6">
        <f>IFERROR(LARGE(E105:J105,1),0)+IF($D$2&gt;=2,IFERROR(LARGE(E105:J105,2),0),0)+IF($D$2&gt;=3,IFERROR(LARGE(E105:J105,3),0),0)+IF($D$2&gt;=4,IFERROR(LARGE(E105:J105,4),0),0)+IF($D$2&gt;=5,IFERROR(LARGE(E105:J105,5),0),0)+IF($D$2&gt;=6,IFERROR(LARGE(E105:J105,6),0),0)</f>
        <v>1136</v>
      </c>
    </row>
    <row r="106" spans="1:11" x14ac:dyDescent="0.3">
      <c r="A106">
        <f t="shared" ref="A106:A152" si="2">A105+1</f>
        <v>5</v>
      </c>
      <c r="B106">
        <f>IF(D106="CPA","Excl",MAX(B$101:B105)+1)</f>
        <v>5</v>
      </c>
      <c r="C106" t="s">
        <v>114</v>
      </c>
      <c r="D106" t="s">
        <v>367</v>
      </c>
      <c r="E106">
        <v>265</v>
      </c>
      <c r="F106">
        <v>250</v>
      </c>
      <c r="G106">
        <v>261</v>
      </c>
      <c r="H106">
        <v>277</v>
      </c>
      <c r="K106" s="6">
        <f>IFERROR(LARGE(E106:J106,1),0)+IF($D$2&gt;=2,IFERROR(LARGE(E106:J106,2),0),0)+IF($D$2&gt;=3,IFERROR(LARGE(E106:J106,3),0),0)+IF($D$2&gt;=4,IFERROR(LARGE(E106:J106,4),0),0)+IF($D$2&gt;=5,IFERROR(LARGE(E106:J106,5),0),0)+IF($D$2&gt;=6,IFERROR(LARGE(E106:J106,6),0),0)</f>
        <v>1053</v>
      </c>
    </row>
    <row r="107" spans="1:11" x14ac:dyDescent="0.3">
      <c r="A107">
        <f t="shared" si="2"/>
        <v>6</v>
      </c>
      <c r="B107">
        <f>IF(D107="CPA","Excl",MAX(B$101:B106)+1)</f>
        <v>6</v>
      </c>
      <c r="C107" t="s">
        <v>118</v>
      </c>
      <c r="D107" t="s">
        <v>32</v>
      </c>
      <c r="E107">
        <v>249</v>
      </c>
      <c r="F107">
        <v>239</v>
      </c>
      <c r="G107">
        <v>254</v>
      </c>
      <c r="H107">
        <v>259</v>
      </c>
      <c r="I107">
        <v>271</v>
      </c>
      <c r="K107" s="6">
        <f>IFERROR(LARGE(E107:J107,1),0)+IF($D$2&gt;=2,IFERROR(LARGE(E107:J107,2),0),0)+IF($D$2&gt;=3,IFERROR(LARGE(E107:J107,3),0),0)+IF($D$2&gt;=4,IFERROR(LARGE(E107:J107,4),0),0)+IF($D$2&gt;=5,IFERROR(LARGE(E107:J107,5),0),0)+IF($D$2&gt;=6,IFERROR(LARGE(E107:J107,6),0),0)</f>
        <v>1033</v>
      </c>
    </row>
    <row r="108" spans="1:11" x14ac:dyDescent="0.3">
      <c r="A108">
        <f t="shared" si="2"/>
        <v>7</v>
      </c>
      <c r="B108">
        <f>IF(D108="CPA","Excl",MAX(B$101:B107)+1)</f>
        <v>7</v>
      </c>
      <c r="C108" t="s">
        <v>143</v>
      </c>
      <c r="D108" t="s">
        <v>367</v>
      </c>
      <c r="F108">
        <v>237</v>
      </c>
      <c r="G108">
        <v>236</v>
      </c>
      <c r="H108">
        <v>254</v>
      </c>
      <c r="I108">
        <v>267</v>
      </c>
      <c r="K108" s="6">
        <f>IFERROR(LARGE(E108:J108,1),0)+IF($D$2&gt;=2,IFERROR(LARGE(E108:J108,2),0),0)+IF($D$2&gt;=3,IFERROR(LARGE(E108:J108,3),0),0)+IF($D$2&gt;=4,IFERROR(LARGE(E108:J108,4),0),0)+IF($D$2&gt;=5,IFERROR(LARGE(E108:J108,5),0),0)+IF($D$2&gt;=6,IFERROR(LARGE(E108:J108,6),0),0)</f>
        <v>994</v>
      </c>
    </row>
    <row r="109" spans="1:11" x14ac:dyDescent="0.3">
      <c r="A109">
        <f t="shared" si="2"/>
        <v>8</v>
      </c>
      <c r="B109">
        <f>IF(D109="CPA","Excl",MAX(B$101:B108)+1)</f>
        <v>8</v>
      </c>
      <c r="C109" t="s">
        <v>121</v>
      </c>
      <c r="D109" t="s">
        <v>32</v>
      </c>
      <c r="E109">
        <v>236</v>
      </c>
      <c r="F109">
        <v>230</v>
      </c>
      <c r="G109">
        <v>247</v>
      </c>
      <c r="H109">
        <v>245</v>
      </c>
      <c r="K109" s="6">
        <f>IFERROR(LARGE(E109:J109,1),0)+IF($D$2&gt;=2,IFERROR(LARGE(E109:J109,2),0),0)+IF($D$2&gt;=3,IFERROR(LARGE(E109:J109,3),0),0)+IF($D$2&gt;=4,IFERROR(LARGE(E109:J109,4),0),0)+IF($D$2&gt;=5,IFERROR(LARGE(E109:J109,5),0),0)+IF($D$2&gt;=6,IFERROR(LARGE(E109:J109,6),0),0)</f>
        <v>958</v>
      </c>
    </row>
    <row r="110" spans="1:11" x14ac:dyDescent="0.3">
      <c r="A110">
        <f t="shared" si="2"/>
        <v>9</v>
      </c>
      <c r="B110">
        <f>IF(D110="CPA","Excl",MAX(B$101:B109)+1)</f>
        <v>9</v>
      </c>
      <c r="C110" t="s">
        <v>120</v>
      </c>
      <c r="D110" t="s">
        <v>41</v>
      </c>
      <c r="E110">
        <v>240</v>
      </c>
      <c r="G110">
        <v>227</v>
      </c>
      <c r="H110">
        <v>224</v>
      </c>
      <c r="I110">
        <v>253</v>
      </c>
      <c r="K110" s="6">
        <f>IFERROR(LARGE(E110:J110,1),0)+IF($D$2&gt;=2,IFERROR(LARGE(E110:J110,2),0),0)+IF($D$2&gt;=3,IFERROR(LARGE(E110:J110,3),0),0)+IF($D$2&gt;=4,IFERROR(LARGE(E110:J110,4),0),0)+IF($D$2&gt;=5,IFERROR(LARGE(E110:J110,5),0),0)+IF($D$2&gt;=6,IFERROR(LARGE(E110:J110,6),0),0)</f>
        <v>944</v>
      </c>
    </row>
    <row r="111" spans="1:11" x14ac:dyDescent="0.3">
      <c r="A111">
        <f t="shared" si="2"/>
        <v>10</v>
      </c>
      <c r="B111">
        <f>IF(D111="CPA","Excl",MAX(B$101:B110)+1)</f>
        <v>10</v>
      </c>
      <c r="C111" t="s">
        <v>108</v>
      </c>
      <c r="D111" t="s">
        <v>16</v>
      </c>
      <c r="E111">
        <v>298</v>
      </c>
      <c r="F111">
        <v>299</v>
      </c>
      <c r="G111">
        <v>300</v>
      </c>
      <c r="K111" s="6">
        <f>IFERROR(LARGE(E111:J111,1),0)+IF($D$2&gt;=2,IFERROR(LARGE(E111:J111,2),0),0)+IF($D$2&gt;=3,IFERROR(LARGE(E111:J111,3),0),0)+IF($D$2&gt;=4,IFERROR(LARGE(E111:J111,4),0),0)+IF($D$2&gt;=5,IFERROR(LARGE(E111:J111,5),0),0)+IF($D$2&gt;=6,IFERROR(LARGE(E111:J111,6),0),0)</f>
        <v>897</v>
      </c>
    </row>
    <row r="112" spans="1:11" x14ac:dyDescent="0.3">
      <c r="A112">
        <f t="shared" si="2"/>
        <v>11</v>
      </c>
      <c r="B112">
        <f>IF(D112="CPA","Excl",MAX(B$101:B111)+1)</f>
        <v>11</v>
      </c>
      <c r="C112" t="s">
        <v>138</v>
      </c>
      <c r="D112" t="s">
        <v>12</v>
      </c>
      <c r="F112">
        <v>286</v>
      </c>
      <c r="G112">
        <v>280</v>
      </c>
      <c r="H112">
        <v>267</v>
      </c>
      <c r="K112" s="6">
        <f>IFERROR(LARGE(E112:J112,1),0)+IF($D$2&gt;=2,IFERROR(LARGE(E112:J112,2),0),0)+IF($D$2&gt;=3,IFERROR(LARGE(E112:J112,3),0),0)+IF($D$2&gt;=4,IFERROR(LARGE(E112:J112,4),0),0)+IF($D$2&gt;=5,IFERROR(LARGE(E112:J112,5),0),0)+IF($D$2&gt;=6,IFERROR(LARGE(E112:J112,6),0),0)</f>
        <v>833</v>
      </c>
    </row>
    <row r="113" spans="1:11" x14ac:dyDescent="0.3">
      <c r="A113">
        <f t="shared" si="2"/>
        <v>12</v>
      </c>
      <c r="B113">
        <f>IF(D113="CPA","Excl",MAX(B$101:B112)+1)</f>
        <v>12</v>
      </c>
      <c r="C113" t="s">
        <v>125</v>
      </c>
      <c r="D113" t="s">
        <v>30</v>
      </c>
      <c r="E113">
        <v>218</v>
      </c>
      <c r="G113">
        <v>287</v>
      </c>
      <c r="I113">
        <v>295</v>
      </c>
      <c r="K113" s="6">
        <f>IFERROR(LARGE(E113:J113,1),0)+IF($D$2&gt;=2,IFERROR(LARGE(E113:J113,2),0),0)+IF($D$2&gt;=3,IFERROR(LARGE(E113:J113,3),0),0)+IF($D$2&gt;=4,IFERROR(LARGE(E113:J113,4),0),0)+IF($D$2&gt;=5,IFERROR(LARGE(E113:J113,5),0),0)+IF($D$2&gt;=6,IFERROR(LARGE(E113:J113,6),0),0)</f>
        <v>800</v>
      </c>
    </row>
    <row r="114" spans="1:11" x14ac:dyDescent="0.3">
      <c r="A114">
        <f t="shared" si="2"/>
        <v>13</v>
      </c>
      <c r="B114">
        <f>IF(D114="CPA","Excl",MAX(B$101:B113)+1)</f>
        <v>13</v>
      </c>
      <c r="C114" t="s">
        <v>126</v>
      </c>
      <c r="D114" t="s">
        <v>57</v>
      </c>
      <c r="E114">
        <v>181</v>
      </c>
      <c r="F114">
        <v>182</v>
      </c>
      <c r="G114">
        <v>196</v>
      </c>
      <c r="H114">
        <v>222</v>
      </c>
      <c r="K114" s="6">
        <f>IFERROR(LARGE(E114:J114,1),0)+IF($D$2&gt;=2,IFERROR(LARGE(E114:J114,2),0),0)+IF($D$2&gt;=3,IFERROR(LARGE(E114:J114,3),0),0)+IF($D$2&gt;=4,IFERROR(LARGE(E114:J114,4),0),0)+IF($D$2&gt;=5,IFERROR(LARGE(E114:J114,5),0),0)+IF($D$2&gt;=6,IFERROR(LARGE(E114:J114,6),0),0)</f>
        <v>781</v>
      </c>
    </row>
    <row r="115" spans="1:11" x14ac:dyDescent="0.3">
      <c r="A115">
        <f t="shared" si="2"/>
        <v>14</v>
      </c>
      <c r="B115" t="str">
        <f>IF(D115="CPA","Excl",MAX(B$101:B114)+1)</f>
        <v>Excl</v>
      </c>
      <c r="C115" t="s">
        <v>122</v>
      </c>
      <c r="D115" t="s">
        <v>14</v>
      </c>
      <c r="E115">
        <v>233</v>
      </c>
      <c r="F115">
        <v>259</v>
      </c>
      <c r="I115">
        <v>287</v>
      </c>
      <c r="K115" s="6">
        <f>IFERROR(LARGE(E115:J115,1),0)+IF($D$2&gt;=2,IFERROR(LARGE(E115:J115,2),0),0)+IF($D$2&gt;=3,IFERROR(LARGE(E115:J115,3),0),0)+IF($D$2&gt;=4,IFERROR(LARGE(E115:J115,4),0),0)+IF($D$2&gt;=5,IFERROR(LARGE(E115:J115,5),0),0)+IF($D$2&gt;=6,IFERROR(LARGE(E115:J115,6),0),0)</f>
        <v>779</v>
      </c>
    </row>
    <row r="116" spans="1:11" x14ac:dyDescent="0.3">
      <c r="A116">
        <f t="shared" si="2"/>
        <v>15</v>
      </c>
      <c r="B116" t="str">
        <f>IF(D116="CPA","Excl",MAX(B$101:B115)+1)</f>
        <v>Excl</v>
      </c>
      <c r="C116" t="s">
        <v>141</v>
      </c>
      <c r="D116" t="s">
        <v>14</v>
      </c>
      <c r="F116">
        <v>251</v>
      </c>
      <c r="G116">
        <v>260</v>
      </c>
      <c r="I116">
        <v>265</v>
      </c>
      <c r="K116" s="6">
        <f>IFERROR(LARGE(E116:J116,1),0)+IF($D$2&gt;=2,IFERROR(LARGE(E116:J116,2),0),0)+IF($D$2&gt;=3,IFERROR(LARGE(E116:J116,3),0),0)+IF($D$2&gt;=4,IFERROR(LARGE(E116:J116,4),0),0)+IF($D$2&gt;=5,IFERROR(LARGE(E116:J116,5),0),0)+IF($D$2&gt;=6,IFERROR(LARGE(E116:J116,6),0),0)</f>
        <v>776</v>
      </c>
    </row>
    <row r="117" spans="1:11" x14ac:dyDescent="0.3">
      <c r="A117">
        <f t="shared" si="2"/>
        <v>16</v>
      </c>
      <c r="B117">
        <f>IF(D117="CPA","Excl",MAX(B$101:B116)+1)</f>
        <v>14</v>
      </c>
      <c r="C117" t="s">
        <v>116</v>
      </c>
      <c r="D117" t="s">
        <v>19</v>
      </c>
      <c r="E117">
        <v>256</v>
      </c>
      <c r="F117">
        <v>246</v>
      </c>
      <c r="I117">
        <v>274</v>
      </c>
      <c r="K117" s="6">
        <f>IFERROR(LARGE(E117:J117,1),0)+IF($D$2&gt;=2,IFERROR(LARGE(E117:J117,2),0),0)+IF($D$2&gt;=3,IFERROR(LARGE(E117:J117,3),0),0)+IF($D$2&gt;=4,IFERROR(LARGE(E117:J117,4),0),0)+IF($D$2&gt;=5,IFERROR(LARGE(E117:J117,5),0),0)+IF($D$2&gt;=6,IFERROR(LARGE(E117:J117,6),0),0)</f>
        <v>776</v>
      </c>
    </row>
    <row r="118" spans="1:11" x14ac:dyDescent="0.3">
      <c r="A118">
        <f t="shared" si="2"/>
        <v>17</v>
      </c>
      <c r="B118">
        <f>IF(D118="CPA","Excl",MAX(B$101:B117)+1)</f>
        <v>15</v>
      </c>
      <c r="C118" t="s">
        <v>149</v>
      </c>
      <c r="D118" t="s">
        <v>367</v>
      </c>
      <c r="G118">
        <v>245</v>
      </c>
      <c r="H118">
        <v>253</v>
      </c>
      <c r="I118">
        <v>269</v>
      </c>
      <c r="K118" s="6">
        <f>IFERROR(LARGE(E118:J118,1),0)+IF($D$2&gt;=2,IFERROR(LARGE(E118:J118,2),0),0)+IF($D$2&gt;=3,IFERROR(LARGE(E118:J118,3),0),0)+IF($D$2&gt;=4,IFERROR(LARGE(E118:J118,4),0),0)+IF($D$2&gt;=5,IFERROR(LARGE(E118:J118,5),0),0)+IF($D$2&gt;=6,IFERROR(LARGE(E118:J118,6),0),0)</f>
        <v>767</v>
      </c>
    </row>
    <row r="119" spans="1:11" x14ac:dyDescent="0.3">
      <c r="A119">
        <f t="shared" si="2"/>
        <v>18</v>
      </c>
      <c r="B119">
        <f>IF(D119="CPA","Excl",MAX(B$101:B118)+1)</f>
        <v>16</v>
      </c>
      <c r="C119" t="s">
        <v>127</v>
      </c>
      <c r="D119" t="s">
        <v>41</v>
      </c>
      <c r="E119">
        <v>179</v>
      </c>
      <c r="F119">
        <v>171</v>
      </c>
      <c r="G119">
        <v>177</v>
      </c>
      <c r="H119">
        <v>188</v>
      </c>
      <c r="I119">
        <v>221</v>
      </c>
      <c r="K119" s="6">
        <f>IFERROR(LARGE(E119:J119,1),0)+IF($D$2&gt;=2,IFERROR(LARGE(E119:J119,2),0),0)+IF($D$2&gt;=3,IFERROR(LARGE(E119:J119,3),0),0)+IF($D$2&gt;=4,IFERROR(LARGE(E119:J119,4),0),0)+IF($D$2&gt;=5,IFERROR(LARGE(E119:J119,5),0),0)+IF($D$2&gt;=6,IFERROR(LARGE(E119:J119,6),0),0)</f>
        <v>765</v>
      </c>
    </row>
    <row r="120" spans="1:11" x14ac:dyDescent="0.3">
      <c r="A120">
        <f t="shared" si="2"/>
        <v>19</v>
      </c>
      <c r="B120">
        <f>IF(D120="CPA","Excl",MAX(B$101:B119)+1)</f>
        <v>17</v>
      </c>
      <c r="C120" t="s">
        <v>115</v>
      </c>
      <c r="D120" t="s">
        <v>12</v>
      </c>
      <c r="E120">
        <v>257</v>
      </c>
      <c r="F120">
        <v>238</v>
      </c>
      <c r="H120">
        <v>256</v>
      </c>
      <c r="K120" s="6">
        <f>IFERROR(LARGE(E120:J120,1),0)+IF($D$2&gt;=2,IFERROR(LARGE(E120:J120,2),0),0)+IF($D$2&gt;=3,IFERROR(LARGE(E120:J120,3),0),0)+IF($D$2&gt;=4,IFERROR(LARGE(E120:J120,4),0),0)+IF($D$2&gt;=5,IFERROR(LARGE(E120:J120,5),0),0)+IF($D$2&gt;=6,IFERROR(LARGE(E120:J120,6),0),0)</f>
        <v>751</v>
      </c>
    </row>
    <row r="121" spans="1:11" x14ac:dyDescent="0.3">
      <c r="A121">
        <f t="shared" si="2"/>
        <v>20</v>
      </c>
      <c r="B121">
        <f>IF(D121="CPA","Excl",MAX(B$101:B120)+1)</f>
        <v>18</v>
      </c>
      <c r="C121" t="s">
        <v>117</v>
      </c>
      <c r="D121" t="s">
        <v>19</v>
      </c>
      <c r="E121">
        <v>255</v>
      </c>
      <c r="F121">
        <v>243</v>
      </c>
      <c r="H121">
        <v>248</v>
      </c>
      <c r="K121" s="6">
        <f>IFERROR(LARGE(E121:J121,1),0)+IF($D$2&gt;=2,IFERROR(LARGE(E121:J121,2),0),0)+IF($D$2&gt;=3,IFERROR(LARGE(E121:J121,3),0),0)+IF($D$2&gt;=4,IFERROR(LARGE(E121:J121,4),0),0)+IF($D$2&gt;=5,IFERROR(LARGE(E121:J121,5),0),0)+IF($D$2&gt;=6,IFERROR(LARGE(E121:J121,6),0),0)</f>
        <v>746</v>
      </c>
    </row>
    <row r="122" spans="1:11" x14ac:dyDescent="0.3">
      <c r="A122">
        <f t="shared" si="2"/>
        <v>21</v>
      </c>
      <c r="B122">
        <f>IF(D122="CPA","Excl",MAX(B$101:B121)+1)</f>
        <v>19</v>
      </c>
      <c r="C122" t="s">
        <v>144</v>
      </c>
      <c r="D122" t="s">
        <v>47</v>
      </c>
      <c r="F122">
        <v>216</v>
      </c>
      <c r="G122">
        <v>223</v>
      </c>
      <c r="H122">
        <v>231</v>
      </c>
      <c r="K122" s="6">
        <f>IFERROR(LARGE(E122:J122,1),0)+IF($D$2&gt;=2,IFERROR(LARGE(E122:J122,2),0),0)+IF($D$2&gt;=3,IFERROR(LARGE(E122:J122,3),0),0)+IF($D$2&gt;=4,IFERROR(LARGE(E122:J122,4),0),0)+IF($D$2&gt;=5,IFERROR(LARGE(E122:J122,5),0),0)+IF($D$2&gt;=6,IFERROR(LARGE(E122:J122,6),0),0)</f>
        <v>670</v>
      </c>
    </row>
    <row r="123" spans="1:11" x14ac:dyDescent="0.3">
      <c r="A123">
        <f t="shared" si="2"/>
        <v>22</v>
      </c>
      <c r="B123">
        <f>IF(D123="CPA","Excl",MAX(B$101:B122)+1)</f>
        <v>20</v>
      </c>
      <c r="C123" t="s">
        <v>378</v>
      </c>
      <c r="D123" t="s">
        <v>367</v>
      </c>
      <c r="E123">
        <v>145</v>
      </c>
      <c r="F123">
        <v>139</v>
      </c>
      <c r="G123">
        <v>155</v>
      </c>
      <c r="H123">
        <v>179</v>
      </c>
      <c r="K123" s="6">
        <f>IFERROR(LARGE(E123:J123,1),0)+IF($D$2&gt;=2,IFERROR(LARGE(E123:J123,2),0),0)+IF($D$2&gt;=3,IFERROR(LARGE(E123:J123,3),0),0)+IF($D$2&gt;=4,IFERROR(LARGE(E123:J123,4),0),0)+IF($D$2&gt;=5,IFERROR(LARGE(E123:J123,5),0),0)+IF($D$2&gt;=6,IFERROR(LARGE(E123:J123,6),0),0)</f>
        <v>618</v>
      </c>
    </row>
    <row r="124" spans="1:11" x14ac:dyDescent="0.3">
      <c r="A124">
        <f t="shared" si="2"/>
        <v>23</v>
      </c>
      <c r="B124">
        <f>IF(D124="CPA","Excl",MAX(B$101:B123)+1)</f>
        <v>21</v>
      </c>
      <c r="C124" t="s">
        <v>146</v>
      </c>
      <c r="D124" t="s">
        <v>41</v>
      </c>
      <c r="F124">
        <v>194</v>
      </c>
      <c r="G124">
        <v>188</v>
      </c>
      <c r="I124">
        <v>231</v>
      </c>
      <c r="K124" s="6">
        <f>IFERROR(LARGE(E124:J124,1),0)+IF($D$2&gt;=2,IFERROR(LARGE(E124:J124,2),0),0)+IF($D$2&gt;=3,IFERROR(LARGE(E124:J124,3),0),0)+IF($D$2&gt;=4,IFERROR(LARGE(E124:J124,4),0),0)+IF($D$2&gt;=5,IFERROR(LARGE(E124:J124,5),0),0)+IF($D$2&gt;=6,IFERROR(LARGE(E124:J124,6),0),0)</f>
        <v>613</v>
      </c>
    </row>
    <row r="125" spans="1:11" x14ac:dyDescent="0.3">
      <c r="A125">
        <f t="shared" si="2"/>
        <v>24</v>
      </c>
      <c r="B125">
        <f>IF(D125="CPA","Excl",MAX(B$101:B124)+1)</f>
        <v>22</v>
      </c>
      <c r="C125" t="s">
        <v>134</v>
      </c>
      <c r="D125" t="s">
        <v>367</v>
      </c>
      <c r="E125">
        <v>117</v>
      </c>
      <c r="F125">
        <v>118</v>
      </c>
      <c r="G125">
        <v>140</v>
      </c>
      <c r="I125">
        <v>198</v>
      </c>
      <c r="K125" s="6">
        <f>IFERROR(LARGE(E125:J125,1),0)+IF($D$2&gt;=2,IFERROR(LARGE(E125:J125,2),0),0)+IF($D$2&gt;=3,IFERROR(LARGE(E125:J125,3),0),0)+IF($D$2&gt;=4,IFERROR(LARGE(E125:J125,4),0),0)+IF($D$2&gt;=5,IFERROR(LARGE(E125:J125,5),0),0)+IF($D$2&gt;=6,IFERROR(LARGE(E125:J125,6),0),0)</f>
        <v>573</v>
      </c>
    </row>
    <row r="126" spans="1:11" x14ac:dyDescent="0.3">
      <c r="A126">
        <f t="shared" si="2"/>
        <v>25</v>
      </c>
      <c r="B126">
        <f>IF(D126="CPA","Excl",MAX(B$101:B125)+1)</f>
        <v>23</v>
      </c>
      <c r="C126" t="s">
        <v>113</v>
      </c>
      <c r="D126" t="s">
        <v>26</v>
      </c>
      <c r="E126">
        <v>268</v>
      </c>
      <c r="F126">
        <v>268</v>
      </c>
      <c r="K126" s="6">
        <f>IFERROR(LARGE(E126:J126,1),0)+IF($D$2&gt;=2,IFERROR(LARGE(E126:J126,2),0),0)+IF($D$2&gt;=3,IFERROR(LARGE(E126:J126,3),0),0)+IF($D$2&gt;=4,IFERROR(LARGE(E126:J126,4),0),0)+IF($D$2&gt;=5,IFERROR(LARGE(E126:J126,5),0),0)+IF($D$2&gt;=6,IFERROR(LARGE(E126:J126,6),0),0)</f>
        <v>536</v>
      </c>
    </row>
    <row r="127" spans="1:11" x14ac:dyDescent="0.3">
      <c r="A127">
        <f t="shared" si="2"/>
        <v>26</v>
      </c>
      <c r="B127">
        <f>IF(D127="CPA","Excl",MAX(B$101:B126)+1)</f>
        <v>24</v>
      </c>
      <c r="C127" t="s">
        <v>140</v>
      </c>
      <c r="D127" t="s">
        <v>16</v>
      </c>
      <c r="F127">
        <v>256</v>
      </c>
      <c r="G127">
        <v>278</v>
      </c>
      <c r="K127" s="6">
        <f>IFERROR(LARGE(E127:J127,1),0)+IF($D$2&gt;=2,IFERROR(LARGE(E127:J127,2),0),0)+IF($D$2&gt;=3,IFERROR(LARGE(E127:J127,3),0),0)+IF($D$2&gt;=4,IFERROR(LARGE(E127:J127,4),0),0)+IF($D$2&gt;=5,IFERROR(LARGE(E127:J127,5),0),0)+IF($D$2&gt;=6,IFERROR(LARGE(E127:J127,6),0),0)</f>
        <v>534</v>
      </c>
    </row>
    <row r="128" spans="1:11" x14ac:dyDescent="0.3">
      <c r="A128">
        <f t="shared" si="2"/>
        <v>27</v>
      </c>
      <c r="B128">
        <f>IF(D128="CPA","Excl",MAX(B$101:B127)+1)</f>
        <v>25</v>
      </c>
      <c r="C128" t="s">
        <v>382</v>
      </c>
      <c r="D128" t="s">
        <v>41</v>
      </c>
      <c r="E128">
        <v>270</v>
      </c>
      <c r="G128">
        <v>257</v>
      </c>
      <c r="K128" s="6">
        <f>IFERROR(LARGE(E128:J128,1),0)+IF($D$2&gt;=2,IFERROR(LARGE(E128:J128,2),0),0)+IF($D$2&gt;=3,IFERROR(LARGE(E128:J128,3),0),0)+IF($D$2&gt;=4,IFERROR(LARGE(E128:J128,4),0),0)+IF($D$2&gt;=5,IFERROR(LARGE(E128:J128,5),0),0)+IF($D$2&gt;=6,IFERROR(LARGE(E128:J128,6),0),0)</f>
        <v>527</v>
      </c>
    </row>
    <row r="129" spans="1:11" x14ac:dyDescent="0.3">
      <c r="A129">
        <f t="shared" si="2"/>
        <v>28</v>
      </c>
      <c r="B129">
        <f>IF(D129="CPA","Excl",MAX(B$101:B128)+1)</f>
        <v>26</v>
      </c>
      <c r="C129" t="s">
        <v>145</v>
      </c>
      <c r="D129" t="s">
        <v>41</v>
      </c>
      <c r="F129">
        <v>202</v>
      </c>
      <c r="G129">
        <v>183</v>
      </c>
      <c r="H129">
        <v>132</v>
      </c>
      <c r="K129" s="6">
        <f>IFERROR(LARGE(E129:J129,1),0)+IF($D$2&gt;=2,IFERROR(LARGE(E129:J129,2),0),0)+IF($D$2&gt;=3,IFERROR(LARGE(E129:J129,3),0),0)+IF($D$2&gt;=4,IFERROR(LARGE(E129:J129,4),0),0)+IF($D$2&gt;=5,IFERROR(LARGE(E129:J129,5),0),0)+IF($D$2&gt;=6,IFERROR(LARGE(E129:J129,6),0),0)</f>
        <v>517</v>
      </c>
    </row>
    <row r="130" spans="1:11" x14ac:dyDescent="0.3">
      <c r="A130">
        <f t="shared" si="2"/>
        <v>29</v>
      </c>
      <c r="B130" t="str">
        <f>IF(D130="CPA","Excl",MAX(B$101:B129)+1)</f>
        <v>Excl</v>
      </c>
      <c r="C130" t="s">
        <v>129</v>
      </c>
      <c r="D130" t="s">
        <v>14</v>
      </c>
      <c r="E130">
        <v>166</v>
      </c>
      <c r="G130">
        <v>175</v>
      </c>
      <c r="H130">
        <v>169</v>
      </c>
      <c r="K130" s="6">
        <f>IFERROR(LARGE(E130:J130,1),0)+IF($D$2&gt;=2,IFERROR(LARGE(E130:J130,2),0),0)+IF($D$2&gt;=3,IFERROR(LARGE(E130:J130,3),0),0)+IF($D$2&gt;=4,IFERROR(LARGE(E130:J130,4),0),0)+IF($D$2&gt;=5,IFERROR(LARGE(E130:J130,5),0),0)+IF($D$2&gt;=6,IFERROR(LARGE(E130:J130,6),0),0)</f>
        <v>510</v>
      </c>
    </row>
    <row r="131" spans="1:11" x14ac:dyDescent="0.3">
      <c r="A131">
        <f t="shared" si="2"/>
        <v>30</v>
      </c>
      <c r="B131" t="str">
        <f>IF(D131="CPA","Excl",MAX(B$101:B130)+1)</f>
        <v>Excl</v>
      </c>
      <c r="C131" t="s">
        <v>142</v>
      </c>
      <c r="D131" t="s">
        <v>14</v>
      </c>
      <c r="F131">
        <v>247</v>
      </c>
      <c r="H131">
        <v>242</v>
      </c>
      <c r="K131" s="6">
        <f>IFERROR(LARGE(E131:J131,1),0)+IF($D$2&gt;=2,IFERROR(LARGE(E131:J131,2),0),0)+IF($D$2&gt;=3,IFERROR(LARGE(E131:J131,3),0),0)+IF($D$2&gt;=4,IFERROR(LARGE(E131:J131,4),0),0)+IF($D$2&gt;=5,IFERROR(LARGE(E131:J131,5),0),0)+IF($D$2&gt;=6,IFERROR(LARGE(E131:J131,6),0),0)</f>
        <v>489</v>
      </c>
    </row>
    <row r="132" spans="1:11" x14ac:dyDescent="0.3">
      <c r="A132">
        <f t="shared" si="2"/>
        <v>31</v>
      </c>
      <c r="B132">
        <f>IF(D132="CPA","Excl",MAX(B$101:B131)+1)</f>
        <v>27</v>
      </c>
      <c r="C132" t="s">
        <v>119</v>
      </c>
      <c r="D132" t="s">
        <v>16</v>
      </c>
      <c r="E132">
        <v>242</v>
      </c>
      <c r="F132">
        <v>233</v>
      </c>
      <c r="K132" s="6">
        <f>IFERROR(LARGE(E132:J132,1),0)+IF($D$2&gt;=2,IFERROR(LARGE(E132:J132,2),0),0)+IF($D$2&gt;=3,IFERROR(LARGE(E132:J132,3),0),0)+IF($D$2&gt;=4,IFERROR(LARGE(E132:J132,4),0),0)+IF($D$2&gt;=5,IFERROR(LARGE(E132:J132,5),0),0)+IF($D$2&gt;=6,IFERROR(LARGE(E132:J132,6),0),0)</f>
        <v>475</v>
      </c>
    </row>
    <row r="133" spans="1:11" x14ac:dyDescent="0.3">
      <c r="A133">
        <f t="shared" si="2"/>
        <v>32</v>
      </c>
      <c r="B133" t="str">
        <f>IF(D133="CPA","Excl",MAX(B$101:B132)+1)</f>
        <v>Excl</v>
      </c>
      <c r="C133" t="s">
        <v>123</v>
      </c>
      <c r="D133" t="s">
        <v>14</v>
      </c>
      <c r="E133">
        <v>228</v>
      </c>
      <c r="G133">
        <v>234</v>
      </c>
      <c r="K133" s="6">
        <f>IFERROR(LARGE(E133:J133,1),0)+IF($D$2&gt;=2,IFERROR(LARGE(E133:J133,2),0),0)+IF($D$2&gt;=3,IFERROR(LARGE(E133:J133,3),0),0)+IF($D$2&gt;=4,IFERROR(LARGE(E133:J133,4),0),0)+IF($D$2&gt;=5,IFERROR(LARGE(E133:J133,5),0),0)+IF($D$2&gt;=6,IFERROR(LARGE(E133:J133,6),0),0)</f>
        <v>462</v>
      </c>
    </row>
    <row r="134" spans="1:11" x14ac:dyDescent="0.3">
      <c r="A134">
        <f t="shared" si="2"/>
        <v>33</v>
      </c>
      <c r="B134">
        <f>IF(D134="CPA","Excl",MAX(B$101:B133)+1)</f>
        <v>28</v>
      </c>
      <c r="C134" t="s">
        <v>124</v>
      </c>
      <c r="D134" t="s">
        <v>26</v>
      </c>
      <c r="E134">
        <v>219</v>
      </c>
      <c r="F134">
        <v>219</v>
      </c>
      <c r="K134" s="6">
        <f>IFERROR(LARGE(E134:J134,1),0)+IF($D$2&gt;=2,IFERROR(LARGE(E134:J134,2),0),0)+IF($D$2&gt;=3,IFERROR(LARGE(E134:J134,3),0),0)+IF($D$2&gt;=4,IFERROR(LARGE(E134:J134,4),0),0)+IF($D$2&gt;=5,IFERROR(LARGE(E134:J134,5),0),0)+IF($D$2&gt;=6,IFERROR(LARGE(E134:J134,6),0),0)</f>
        <v>438</v>
      </c>
    </row>
    <row r="135" spans="1:11" x14ac:dyDescent="0.3">
      <c r="A135">
        <f t="shared" si="2"/>
        <v>34</v>
      </c>
      <c r="B135">
        <f>IF(D135="CPA","Excl",MAX(B$101:B134)+1)</f>
        <v>29</v>
      </c>
      <c r="C135" t="s">
        <v>133</v>
      </c>
      <c r="D135" t="s">
        <v>41</v>
      </c>
      <c r="E135">
        <v>118</v>
      </c>
      <c r="F135">
        <v>113</v>
      </c>
      <c r="H135">
        <v>137</v>
      </c>
      <c r="K135" s="6">
        <f>IFERROR(LARGE(E135:J135,1),0)+IF($D$2&gt;=2,IFERROR(LARGE(E135:J135,2),0),0)+IF($D$2&gt;=3,IFERROR(LARGE(E135:J135,3),0),0)+IF($D$2&gt;=4,IFERROR(LARGE(E135:J135,4),0),0)+IF($D$2&gt;=5,IFERROR(LARGE(E135:J135,5),0),0)+IF($D$2&gt;=6,IFERROR(LARGE(E135:J135,6),0),0)</f>
        <v>368</v>
      </c>
    </row>
    <row r="136" spans="1:11" x14ac:dyDescent="0.3">
      <c r="A136">
        <f t="shared" si="2"/>
        <v>35</v>
      </c>
      <c r="B136">
        <f>IF(D136="CPA","Excl",MAX(B$101:B135)+1)</f>
        <v>30</v>
      </c>
      <c r="C136" t="s">
        <v>128</v>
      </c>
      <c r="D136" t="s">
        <v>362</v>
      </c>
      <c r="E136">
        <v>172</v>
      </c>
      <c r="H136">
        <v>190</v>
      </c>
      <c r="K136" s="6">
        <f>IFERROR(LARGE(E136:J136,1),0)+IF($D$2&gt;=2,IFERROR(LARGE(E136:J136,2),0),0)+IF($D$2&gt;=3,IFERROR(LARGE(E136:J136,3),0),0)+IF($D$2&gt;=4,IFERROR(LARGE(E136:J136,4),0),0)+IF($D$2&gt;=5,IFERROR(LARGE(E136:J136,5),0),0)+IF($D$2&gt;=6,IFERROR(LARGE(E136:J136,6),0),0)</f>
        <v>362</v>
      </c>
    </row>
    <row r="137" spans="1:11" x14ac:dyDescent="0.3">
      <c r="A137">
        <f t="shared" si="2"/>
        <v>36</v>
      </c>
      <c r="B137">
        <f>IF(D137="CPA","Excl",MAX(B$101:B136)+1)</f>
        <v>31</v>
      </c>
      <c r="C137" t="s">
        <v>384</v>
      </c>
      <c r="D137" t="s">
        <v>32</v>
      </c>
      <c r="E137">
        <v>170</v>
      </c>
      <c r="F137">
        <v>163</v>
      </c>
      <c r="K137" s="6">
        <f>IFERROR(LARGE(E137:J137,1),0)+IF($D$2&gt;=2,IFERROR(LARGE(E137:J137,2),0),0)+IF($D$2&gt;=3,IFERROR(LARGE(E137:J137,3),0),0)+IF($D$2&gt;=4,IFERROR(LARGE(E137:J137,4),0),0)+IF($D$2&gt;=5,IFERROR(LARGE(E137:J137,5),0),0)+IF($D$2&gt;=6,IFERROR(LARGE(E137:J137,6),0),0)</f>
        <v>333</v>
      </c>
    </row>
    <row r="138" spans="1:11" x14ac:dyDescent="0.3">
      <c r="A138">
        <f t="shared" si="2"/>
        <v>37</v>
      </c>
      <c r="B138">
        <f>IF(D138="CPA","Excl",MAX(B$101:B137)+1)</f>
        <v>32</v>
      </c>
      <c r="C138" t="s">
        <v>136</v>
      </c>
      <c r="D138" t="s">
        <v>16</v>
      </c>
      <c r="F138">
        <v>296</v>
      </c>
      <c r="K138" s="6">
        <f>IFERROR(LARGE(E138:J138,1),0)+IF($D$2&gt;=2,IFERROR(LARGE(E138:J138,2),0),0)+IF($D$2&gt;=3,IFERROR(LARGE(E138:J138,3),0),0)+IF($D$2&gt;=4,IFERROR(LARGE(E138:J138,4),0),0)+IF($D$2&gt;=5,IFERROR(LARGE(E138:J138,5),0),0)+IF($D$2&gt;=6,IFERROR(LARGE(E138:J138,6),0),0)</f>
        <v>296</v>
      </c>
    </row>
    <row r="139" spans="1:11" x14ac:dyDescent="0.3">
      <c r="A139">
        <f t="shared" si="2"/>
        <v>38</v>
      </c>
      <c r="B139">
        <f>IF(D139="CPA","Excl",MAX(B$101:B138)+1)</f>
        <v>33</v>
      </c>
      <c r="C139" t="s">
        <v>385</v>
      </c>
      <c r="D139" t="s">
        <v>30</v>
      </c>
      <c r="F139">
        <v>281</v>
      </c>
      <c r="K139" s="6">
        <f>IFERROR(LARGE(E139:J139,1),0)+IF($D$2&gt;=2,IFERROR(LARGE(E139:J139,2),0),0)+IF($D$2&gt;=3,IFERROR(LARGE(E139:J139,3),0),0)+IF($D$2&gt;=4,IFERROR(LARGE(E139:J139,4),0),0)+IF($D$2&gt;=5,IFERROR(LARGE(E139:J139,5),0),0)+IF($D$2&gt;=6,IFERROR(LARGE(E139:J139,6),0),0)</f>
        <v>281</v>
      </c>
    </row>
    <row r="140" spans="1:11" x14ac:dyDescent="0.3">
      <c r="A140">
        <f t="shared" si="2"/>
        <v>39</v>
      </c>
      <c r="B140">
        <f>IF(D140="CPA","Excl",MAX(B$101:B139)+1)</f>
        <v>34</v>
      </c>
      <c r="C140" t="s">
        <v>131</v>
      </c>
      <c r="D140" t="s">
        <v>362</v>
      </c>
      <c r="E140">
        <v>124</v>
      </c>
      <c r="H140">
        <v>138</v>
      </c>
      <c r="K140" s="6">
        <f>IFERROR(LARGE(E140:J140,1),0)+IF($D$2&gt;=2,IFERROR(LARGE(E140:J140,2),0),0)+IF($D$2&gt;=3,IFERROR(LARGE(E140:J140,3),0),0)+IF($D$2&gt;=4,IFERROR(LARGE(E140:J140,4),0),0)+IF($D$2&gt;=5,IFERROR(LARGE(E140:J140,5),0),0)+IF($D$2&gt;=6,IFERROR(LARGE(E140:J140,6),0),0)</f>
        <v>262</v>
      </c>
    </row>
    <row r="141" spans="1:11" x14ac:dyDescent="0.3">
      <c r="A141">
        <f t="shared" si="2"/>
        <v>40</v>
      </c>
      <c r="B141">
        <f>IF(D141="CPA","Excl",MAX(B$101:B140)+1)</f>
        <v>35</v>
      </c>
      <c r="C141" t="s">
        <v>132</v>
      </c>
      <c r="D141" t="s">
        <v>367</v>
      </c>
      <c r="E141">
        <v>119</v>
      </c>
      <c r="G141">
        <v>139</v>
      </c>
      <c r="K141" s="6">
        <f>IFERROR(LARGE(E141:J141,1),0)+IF($D$2&gt;=2,IFERROR(LARGE(E141:J141,2),0),0)+IF($D$2&gt;=3,IFERROR(LARGE(E141:J141,3),0),0)+IF($D$2&gt;=4,IFERROR(LARGE(E141:J141,4),0),0)+IF($D$2&gt;=5,IFERROR(LARGE(E141:J141,5),0),0)+IF($D$2&gt;=6,IFERROR(LARGE(E141:J141,6),0),0)</f>
        <v>258</v>
      </c>
    </row>
    <row r="142" spans="1:11" x14ac:dyDescent="0.3">
      <c r="A142">
        <f t="shared" si="2"/>
        <v>41</v>
      </c>
      <c r="B142">
        <f>IF(D142="CPA","Excl",MAX(B$101:B141)+1)</f>
        <v>36</v>
      </c>
      <c r="C142" t="s">
        <v>389</v>
      </c>
      <c r="D142" t="s">
        <v>51</v>
      </c>
      <c r="I142">
        <v>219</v>
      </c>
      <c r="K142" s="6">
        <f>IFERROR(LARGE(E142:J142,1),0)+IF($D$2&gt;=2,IFERROR(LARGE(E142:J142,2),0),0)+IF($D$2&gt;=3,IFERROR(LARGE(E142:J142,3),0),0)+IF($D$2&gt;=4,IFERROR(LARGE(E142:J142,4),0),0)+IF($D$2&gt;=5,IFERROR(LARGE(E142:J142,5),0),0)+IF($D$2&gt;=6,IFERROR(LARGE(E142:J142,6),0),0)</f>
        <v>219</v>
      </c>
    </row>
    <row r="143" spans="1:11" x14ac:dyDescent="0.3">
      <c r="A143">
        <f t="shared" si="2"/>
        <v>42</v>
      </c>
      <c r="B143">
        <f>IF(D143="CPA","Excl",MAX(B$101:B142)+1)</f>
        <v>37</v>
      </c>
      <c r="C143" t="s">
        <v>337</v>
      </c>
      <c r="D143" t="s">
        <v>26</v>
      </c>
      <c r="H143">
        <v>215</v>
      </c>
      <c r="K143" s="6">
        <f>IFERROR(LARGE(E143:J143,1),0)+IF($D$2&gt;=2,IFERROR(LARGE(E143:J143,2),0),0)+IF($D$2&gt;=3,IFERROR(LARGE(E143:J143,3),0),0)+IF($D$2&gt;=4,IFERROR(LARGE(E143:J143,4),0),0)+IF($D$2&gt;=5,IFERROR(LARGE(E143:J143,5),0),0)+IF($D$2&gt;=6,IFERROR(LARGE(E143:J143,6),0),0)</f>
        <v>215</v>
      </c>
    </row>
    <row r="144" spans="1:11" x14ac:dyDescent="0.3">
      <c r="A144">
        <f t="shared" si="2"/>
        <v>43</v>
      </c>
      <c r="B144">
        <f>IF(D144="CPA","Excl",MAX(B$101:B143)+1)</f>
        <v>38</v>
      </c>
      <c r="C144" t="s">
        <v>390</v>
      </c>
      <c r="D144" t="s">
        <v>12</v>
      </c>
      <c r="I144">
        <v>213</v>
      </c>
      <c r="K144" s="6">
        <f>IFERROR(LARGE(E144:J144,1),0)+IF($D$2&gt;=2,IFERROR(LARGE(E144:J144,2),0),0)+IF($D$2&gt;=3,IFERROR(LARGE(E144:J144,3),0),0)+IF($D$2&gt;=4,IFERROR(LARGE(E144:J144,4),0),0)+IF($D$2&gt;=5,IFERROR(LARGE(E144:J144,5),0),0)+IF($D$2&gt;=6,IFERROR(LARGE(E144:J144,6),0),0)</f>
        <v>213</v>
      </c>
    </row>
    <row r="145" spans="1:11" x14ac:dyDescent="0.3">
      <c r="A145">
        <f t="shared" si="2"/>
        <v>44</v>
      </c>
      <c r="B145">
        <f>IF(D145="CPA","Excl",MAX(B$101:B144)+1)</f>
        <v>39</v>
      </c>
      <c r="C145" t="s">
        <v>338</v>
      </c>
      <c r="D145" t="s">
        <v>51</v>
      </c>
      <c r="H145">
        <v>194</v>
      </c>
      <c r="K145" s="6">
        <f>IFERROR(LARGE(E145:J145,1),0)+IF($D$2&gt;=2,IFERROR(LARGE(E145:J145,2),0),0)+IF($D$2&gt;=3,IFERROR(LARGE(E145:J145,3),0),0)+IF($D$2&gt;=4,IFERROR(LARGE(E145:J145,4),0),0)+IF($D$2&gt;=5,IFERROR(LARGE(E145:J145,5),0),0)+IF($D$2&gt;=6,IFERROR(LARGE(E145:J145,6),0),0)</f>
        <v>194</v>
      </c>
    </row>
    <row r="146" spans="1:11" x14ac:dyDescent="0.3">
      <c r="A146">
        <f t="shared" si="2"/>
        <v>45</v>
      </c>
      <c r="B146">
        <f>IF(D146="CPA","Excl",MAX(B$101:B145)+1)</f>
        <v>40</v>
      </c>
      <c r="C146" t="s">
        <v>341</v>
      </c>
      <c r="D146" t="s">
        <v>30</v>
      </c>
      <c r="H146">
        <v>166</v>
      </c>
      <c r="K146" s="6">
        <f>IFERROR(LARGE(E146:J146,1),0)+IF($D$2&gt;=2,IFERROR(LARGE(E146:J146,2),0),0)+IF($D$2&gt;=3,IFERROR(LARGE(E146:J146,3),0),0)+IF($D$2&gt;=4,IFERROR(LARGE(E146:J146,4),0),0)+IF($D$2&gt;=5,IFERROR(LARGE(E146:J146,5),0),0)+IF($D$2&gt;=6,IFERROR(LARGE(E146:J146,6),0),0)</f>
        <v>166</v>
      </c>
    </row>
    <row r="147" spans="1:11" x14ac:dyDescent="0.3">
      <c r="A147">
        <f t="shared" si="2"/>
        <v>46</v>
      </c>
      <c r="B147">
        <f>IF(D147="CPA","Excl",MAX(B$101:B146)+1)</f>
        <v>41</v>
      </c>
      <c r="C147" t="s">
        <v>147</v>
      </c>
      <c r="D147" t="s">
        <v>21</v>
      </c>
      <c r="F147">
        <v>160</v>
      </c>
      <c r="K147" s="6">
        <f>IFERROR(LARGE(E147:J147,1),0)+IF($D$2&gt;=2,IFERROR(LARGE(E147:J147,2),0),0)+IF($D$2&gt;=3,IFERROR(LARGE(E147:J147,3),0),0)+IF($D$2&gt;=4,IFERROR(LARGE(E147:J147,4),0),0)+IF($D$2&gt;=5,IFERROR(LARGE(E147:J147,5),0),0)+IF($D$2&gt;=6,IFERROR(LARGE(E147:J147,6),0),0)</f>
        <v>160</v>
      </c>
    </row>
    <row r="148" spans="1:11" x14ac:dyDescent="0.3">
      <c r="A148">
        <f t="shared" si="2"/>
        <v>47</v>
      </c>
      <c r="B148">
        <f>IF(D148="CPA","Excl",MAX(B$101:B147)+1)</f>
        <v>42</v>
      </c>
      <c r="C148" t="s">
        <v>150</v>
      </c>
      <c r="D148" t="s">
        <v>362</v>
      </c>
      <c r="G148">
        <v>156</v>
      </c>
      <c r="K148" s="6">
        <f>IFERROR(LARGE(E148:J148,1),0)+IF($D$2&gt;=2,IFERROR(LARGE(E148:J148,2),0),0)+IF($D$2&gt;=3,IFERROR(LARGE(E148:J148,3),0),0)+IF($D$2&gt;=4,IFERROR(LARGE(E148:J148,4),0),0)+IF($D$2&gt;=5,IFERROR(LARGE(E148:J148,5),0),0)+IF($D$2&gt;=6,IFERROR(LARGE(E148:J148,6),0),0)</f>
        <v>156</v>
      </c>
    </row>
    <row r="149" spans="1:11" x14ac:dyDescent="0.3">
      <c r="A149">
        <f t="shared" si="2"/>
        <v>48</v>
      </c>
      <c r="B149">
        <f>IF(D149="CPA","Excl",MAX(B$101:B148)+1)</f>
        <v>43</v>
      </c>
      <c r="C149" t="s">
        <v>130</v>
      </c>
      <c r="D149" t="s">
        <v>23</v>
      </c>
      <c r="E149">
        <v>143</v>
      </c>
      <c r="K149" s="6">
        <f>IFERROR(LARGE(E149:J149,1),0)+IF($D$2&gt;=2,IFERROR(LARGE(E149:J149,2),0),0)+IF($D$2&gt;=3,IFERROR(LARGE(E149:J149,3),0),0)+IF($D$2&gt;=4,IFERROR(LARGE(E149:J149,4),0),0)+IF($D$2&gt;=5,IFERROR(LARGE(E149:J149,5),0),0)+IF($D$2&gt;=6,IFERROR(LARGE(E149:J149,6),0),0)</f>
        <v>143</v>
      </c>
    </row>
    <row r="150" spans="1:11" x14ac:dyDescent="0.3">
      <c r="A150">
        <f t="shared" si="2"/>
        <v>49</v>
      </c>
      <c r="B150">
        <f>IF(D150="CPA","Excl",MAX(B$101:B149)+1)</f>
        <v>44</v>
      </c>
      <c r="C150" t="s">
        <v>348</v>
      </c>
      <c r="D150" t="s">
        <v>367</v>
      </c>
      <c r="H150">
        <v>135</v>
      </c>
      <c r="K150" s="6">
        <f>IFERROR(LARGE(E150:J150,1),0)+IF($D$2&gt;=2,IFERROR(LARGE(E150:J150,2),0),0)+IF($D$2&gt;=3,IFERROR(LARGE(E150:J150,3),0),0)+IF($D$2&gt;=4,IFERROR(LARGE(E150:J150,4),0),0)+IF($D$2&gt;=5,IFERROR(LARGE(E150:J150,5),0),0)+IF($D$2&gt;=6,IFERROR(LARGE(E150:J150,6),0),0)</f>
        <v>135</v>
      </c>
    </row>
    <row r="151" spans="1:11" x14ac:dyDescent="0.3">
      <c r="A151">
        <f t="shared" si="2"/>
        <v>50</v>
      </c>
      <c r="B151">
        <f>IF(D151="CPA","Excl",MAX(B$101:B150)+1)</f>
        <v>45</v>
      </c>
      <c r="C151" t="s">
        <v>135</v>
      </c>
      <c r="D151" t="s">
        <v>23</v>
      </c>
      <c r="E151">
        <v>112</v>
      </c>
      <c r="K151" s="6">
        <f>IFERROR(LARGE(E151:J151,1),0)+IF($D$2&gt;=2,IFERROR(LARGE(E151:J151,2),0),0)+IF($D$2&gt;=3,IFERROR(LARGE(E151:J151,3),0),0)+IF($D$2&gt;=4,IFERROR(LARGE(E151:J151,4),0),0)+IF($D$2&gt;=5,IFERROR(LARGE(E151:J151,5),0),0)+IF($D$2&gt;=6,IFERROR(LARGE(E151:J151,6),0),0)</f>
        <v>112</v>
      </c>
    </row>
    <row r="152" spans="1:11" x14ac:dyDescent="0.3">
      <c r="A152">
        <f t="shared" si="2"/>
        <v>51</v>
      </c>
      <c r="B152">
        <f>IF(D152="CPA","Excl",MAX(B$101:B151)+1)</f>
        <v>46</v>
      </c>
      <c r="C152" t="s">
        <v>148</v>
      </c>
      <c r="D152" t="s">
        <v>23</v>
      </c>
      <c r="F152">
        <v>103</v>
      </c>
      <c r="K152" s="6">
        <f>IFERROR(LARGE(E152:J152,1),0)+IF($D$2&gt;=2,IFERROR(LARGE(E152:J152,2),0),0)+IF($D$2&gt;=3,IFERROR(LARGE(E152:J152,3),0),0)+IF($D$2&gt;=4,IFERROR(LARGE(E152:J152,4),0),0)+IF($D$2&gt;=5,IFERROR(LARGE(E152:J152,5),0),0)+IF($D$2&gt;=6,IFERROR(LARGE(E152:J152,6),0),0)</f>
        <v>103</v>
      </c>
    </row>
    <row r="154" spans="1:11" s="1" customFormat="1" x14ac:dyDescent="0.3">
      <c r="C154" s="1" t="s">
        <v>151</v>
      </c>
      <c r="I154"/>
    </row>
    <row r="155" spans="1:11" x14ac:dyDescent="0.3">
      <c r="A155">
        <v>1</v>
      </c>
      <c r="B155">
        <f>IF(D155="CPA","Excl",MAX(B$154:B154)+1)</f>
        <v>1</v>
      </c>
      <c r="C155" t="s">
        <v>112</v>
      </c>
      <c r="D155" t="s">
        <v>16</v>
      </c>
      <c r="E155">
        <v>278</v>
      </c>
      <c r="F155">
        <v>273</v>
      </c>
      <c r="G155">
        <v>276</v>
      </c>
      <c r="H155">
        <v>288</v>
      </c>
      <c r="I155">
        <v>292</v>
      </c>
      <c r="K155" s="6">
        <f>IFERROR(LARGE(E155:J155,1),0)+IF($D$2&gt;=2,IFERROR(LARGE(E155:J155,2),0),0)+IF($D$2&gt;=3,IFERROR(LARGE(E155:J155,3),0),0)+IF($D$2&gt;=4,IFERROR(LARGE(E155:J155,4),0),0)+IF($D$2&gt;=5,IFERROR(LARGE(E155:J155,5),0),0)+IF($D$2&gt;=6,IFERROR(LARGE(E155:J155,6),0),0)</f>
        <v>1134</v>
      </c>
    </row>
    <row r="156" spans="1:11" x14ac:dyDescent="0.3">
      <c r="A156">
        <f>A155+1</f>
        <v>2</v>
      </c>
      <c r="B156">
        <f>IF(D156="CPA","Excl",MAX(B$154:B155)+1)</f>
        <v>2</v>
      </c>
      <c r="C156" t="s">
        <v>152</v>
      </c>
      <c r="D156" t="s">
        <v>30</v>
      </c>
      <c r="E156">
        <v>275</v>
      </c>
      <c r="F156">
        <v>266</v>
      </c>
      <c r="G156">
        <v>281</v>
      </c>
      <c r="H156">
        <v>285</v>
      </c>
      <c r="K156" s="6">
        <f>IFERROR(LARGE(E156:J156,1),0)+IF($D$2&gt;=2,IFERROR(LARGE(E156:J156,2),0),0)+IF($D$2&gt;=3,IFERROR(LARGE(E156:J156,3),0),0)+IF($D$2&gt;=4,IFERROR(LARGE(E156:J156,4),0),0)+IF($D$2&gt;=5,IFERROR(LARGE(E156:J156,5),0),0)+IF($D$2&gt;=6,IFERROR(LARGE(E156:J156,6),0),0)</f>
        <v>1107</v>
      </c>
    </row>
    <row r="157" spans="1:11" x14ac:dyDescent="0.3">
      <c r="A157">
        <f t="shared" ref="A157:A208" si="3">A156+1</f>
        <v>3</v>
      </c>
      <c r="B157">
        <f>IF(D157="CPA","Excl",MAX(B$154:B156)+1)</f>
        <v>3</v>
      </c>
      <c r="C157" t="s">
        <v>180</v>
      </c>
      <c r="D157" t="s">
        <v>41</v>
      </c>
      <c r="F157">
        <v>253</v>
      </c>
      <c r="G157">
        <v>267</v>
      </c>
      <c r="H157">
        <v>269</v>
      </c>
      <c r="I157">
        <v>284</v>
      </c>
      <c r="K157" s="6">
        <f>IFERROR(LARGE(E157:J157,1),0)+IF($D$2&gt;=2,IFERROR(LARGE(E157:J157,2),0),0)+IF($D$2&gt;=3,IFERROR(LARGE(E157:J157,3),0),0)+IF($D$2&gt;=4,IFERROR(LARGE(E157:J157,4),0),0)+IF($D$2&gt;=5,IFERROR(LARGE(E157:J157,5),0),0)+IF($D$2&gt;=6,IFERROR(LARGE(E157:J157,6),0),0)</f>
        <v>1073</v>
      </c>
    </row>
    <row r="158" spans="1:11" x14ac:dyDescent="0.3">
      <c r="A158">
        <f t="shared" si="3"/>
        <v>4</v>
      </c>
      <c r="B158">
        <f>IF(D158="CPA","Excl",MAX(B$154:B157)+1)</f>
        <v>4</v>
      </c>
      <c r="C158" t="s">
        <v>139</v>
      </c>
      <c r="D158" t="s">
        <v>21</v>
      </c>
      <c r="E158">
        <v>262</v>
      </c>
      <c r="F158">
        <v>258</v>
      </c>
      <c r="G158">
        <v>264</v>
      </c>
      <c r="H158">
        <v>257</v>
      </c>
      <c r="I158">
        <v>281</v>
      </c>
      <c r="K158" s="6">
        <f>IFERROR(LARGE(E158:J158,1),0)+IF($D$2&gt;=2,IFERROR(LARGE(E158:J158,2),0),0)+IF($D$2&gt;=3,IFERROR(LARGE(E158:J158,3),0),0)+IF($D$2&gt;=4,IFERROR(LARGE(E158:J158,4),0),0)+IF($D$2&gt;=5,IFERROR(LARGE(E158:J158,5),0),0)+IF($D$2&gt;=6,IFERROR(LARGE(E158:J158,6),0),0)</f>
        <v>1065</v>
      </c>
    </row>
    <row r="159" spans="1:11" x14ac:dyDescent="0.3">
      <c r="A159">
        <f t="shared" si="3"/>
        <v>5</v>
      </c>
      <c r="B159">
        <f>IF(D159="CPA","Excl",MAX(B$154:B158)+1)</f>
        <v>5</v>
      </c>
      <c r="C159" t="s">
        <v>156</v>
      </c>
      <c r="D159" t="s">
        <v>23</v>
      </c>
      <c r="E159">
        <v>251</v>
      </c>
      <c r="G159">
        <v>250</v>
      </c>
      <c r="H159">
        <v>262</v>
      </c>
      <c r="I159">
        <v>285</v>
      </c>
      <c r="K159" s="6">
        <f>IFERROR(LARGE(E159:J159,1),0)+IF($D$2&gt;=2,IFERROR(LARGE(E159:J159,2),0),0)+IF($D$2&gt;=3,IFERROR(LARGE(E159:J159,3),0),0)+IF($D$2&gt;=4,IFERROR(LARGE(E159:J159,4),0),0)+IF($D$2&gt;=5,IFERROR(LARGE(E159:J159,5),0),0)+IF($D$2&gt;=6,IFERROR(LARGE(E159:J159,6),0),0)</f>
        <v>1048</v>
      </c>
    </row>
    <row r="160" spans="1:11" x14ac:dyDescent="0.3">
      <c r="A160">
        <f t="shared" si="3"/>
        <v>6</v>
      </c>
      <c r="B160">
        <f>IF(D160="CPA","Excl",MAX(B$154:B159)+1)</f>
        <v>6</v>
      </c>
      <c r="C160" t="s">
        <v>377</v>
      </c>
      <c r="D160" t="s">
        <v>51</v>
      </c>
      <c r="E160">
        <v>241</v>
      </c>
      <c r="F160">
        <v>241</v>
      </c>
      <c r="G160">
        <v>263</v>
      </c>
      <c r="H160">
        <v>250</v>
      </c>
      <c r="I160">
        <v>282</v>
      </c>
      <c r="K160" s="6">
        <f>IFERROR(LARGE(E160:J160,1),0)+IF($D$2&gt;=2,IFERROR(LARGE(E160:J160,2),0),0)+IF($D$2&gt;=3,IFERROR(LARGE(E160:J160,3),0),0)+IF($D$2&gt;=4,IFERROR(LARGE(E160:J160,4),0),0)+IF($D$2&gt;=5,IFERROR(LARGE(E160:J160,5),0),0)+IF($D$2&gt;=6,IFERROR(LARGE(E160:J160,6),0),0)</f>
        <v>1036</v>
      </c>
    </row>
    <row r="161" spans="1:11" x14ac:dyDescent="0.3">
      <c r="A161">
        <f t="shared" si="3"/>
        <v>7</v>
      </c>
      <c r="B161">
        <f>IF(D161="CPA","Excl",MAX(B$154:B160)+1)</f>
        <v>7</v>
      </c>
      <c r="C161" t="s">
        <v>184</v>
      </c>
      <c r="D161" t="s">
        <v>30</v>
      </c>
      <c r="F161">
        <v>198</v>
      </c>
      <c r="G161">
        <v>213</v>
      </c>
      <c r="H161">
        <v>225</v>
      </c>
      <c r="I161">
        <v>261</v>
      </c>
      <c r="K161" s="6">
        <f>IFERROR(LARGE(E161:J161,1),0)+IF($D$2&gt;=2,IFERROR(LARGE(E161:J161,2),0),0)+IF($D$2&gt;=3,IFERROR(LARGE(E161:J161,3),0),0)+IF($D$2&gt;=4,IFERROR(LARGE(E161:J161,4),0),0)+IF($D$2&gt;=5,IFERROR(LARGE(E161:J161,5),0),0)+IF($D$2&gt;=6,IFERROR(LARGE(E161:J161,6),0),0)</f>
        <v>897</v>
      </c>
    </row>
    <row r="162" spans="1:11" x14ac:dyDescent="0.3">
      <c r="A162">
        <f t="shared" si="3"/>
        <v>8</v>
      </c>
      <c r="B162">
        <f>IF(D162="CPA","Excl",MAX(B$154:B161)+1)</f>
        <v>8</v>
      </c>
      <c r="C162" t="s">
        <v>153</v>
      </c>
      <c r="D162" t="s">
        <v>19</v>
      </c>
      <c r="E162">
        <v>272</v>
      </c>
      <c r="H162">
        <v>283</v>
      </c>
      <c r="I162">
        <v>293</v>
      </c>
      <c r="K162" s="6">
        <f>IFERROR(LARGE(E162:J162,1),0)+IF($D$2&gt;=2,IFERROR(LARGE(E162:J162,2),0),0)+IF($D$2&gt;=3,IFERROR(LARGE(E162:J162,3),0),0)+IF($D$2&gt;=4,IFERROR(LARGE(E162:J162,4),0),0)+IF($D$2&gt;=5,IFERROR(LARGE(E162:J162,5),0),0)+IF($D$2&gt;=6,IFERROR(LARGE(E162:J162,6),0),0)</f>
        <v>848</v>
      </c>
    </row>
    <row r="163" spans="1:11" x14ac:dyDescent="0.3">
      <c r="A163">
        <f t="shared" si="3"/>
        <v>9</v>
      </c>
      <c r="B163">
        <f>IF(D163="CPA","Excl",MAX(B$154:B162)+1)</f>
        <v>9</v>
      </c>
      <c r="C163" t="s">
        <v>166</v>
      </c>
      <c r="D163" t="s">
        <v>367</v>
      </c>
      <c r="E163">
        <v>193</v>
      </c>
      <c r="F163">
        <v>205</v>
      </c>
      <c r="H163">
        <v>192</v>
      </c>
      <c r="I163">
        <v>252</v>
      </c>
      <c r="K163" s="6">
        <f>IFERROR(LARGE(E163:J163,1),0)+IF($D$2&gt;=2,IFERROR(LARGE(E163:J163,2),0),0)+IF($D$2&gt;=3,IFERROR(LARGE(E163:J163,3),0),0)+IF($D$2&gt;=4,IFERROR(LARGE(E163:J163,4),0),0)+IF($D$2&gt;=5,IFERROR(LARGE(E163:J163,5),0),0)+IF($D$2&gt;=6,IFERROR(LARGE(E163:J163,6),0),0)</f>
        <v>842</v>
      </c>
    </row>
    <row r="164" spans="1:11" x14ac:dyDescent="0.3">
      <c r="A164">
        <f t="shared" si="3"/>
        <v>10</v>
      </c>
      <c r="B164">
        <f>IF(D164="CPA","Excl",MAX(B$154:B163)+1)</f>
        <v>10</v>
      </c>
      <c r="C164" t="s">
        <v>167</v>
      </c>
      <c r="D164" t="s">
        <v>41</v>
      </c>
      <c r="E164">
        <v>190</v>
      </c>
      <c r="F164">
        <v>206</v>
      </c>
      <c r="G164">
        <v>226</v>
      </c>
      <c r="H164">
        <v>217</v>
      </c>
      <c r="K164" s="6">
        <f>IFERROR(LARGE(E164:J164,1),0)+IF($D$2&gt;=2,IFERROR(LARGE(E164:J164,2),0),0)+IF($D$2&gt;=3,IFERROR(LARGE(E164:J164,3),0),0)+IF($D$2&gt;=4,IFERROR(LARGE(E164:J164,4),0),0)+IF($D$2&gt;=5,IFERROR(LARGE(E164:J164,5),0),0)+IF($D$2&gt;=6,IFERROR(LARGE(E164:J164,6),0),0)</f>
        <v>839</v>
      </c>
    </row>
    <row r="165" spans="1:11" x14ac:dyDescent="0.3">
      <c r="A165">
        <f t="shared" si="3"/>
        <v>11</v>
      </c>
      <c r="B165">
        <f>IF(D165="CPA","Excl",MAX(B$154:B164)+1)</f>
        <v>11</v>
      </c>
      <c r="C165" t="s">
        <v>154</v>
      </c>
      <c r="D165" t="s">
        <v>16</v>
      </c>
      <c r="E165">
        <v>271</v>
      </c>
      <c r="F165">
        <v>269</v>
      </c>
      <c r="G165">
        <v>286</v>
      </c>
      <c r="K165" s="6">
        <f>IFERROR(LARGE(E165:J165,1),0)+IF($D$2&gt;=2,IFERROR(LARGE(E165:J165,2),0),0)+IF($D$2&gt;=3,IFERROR(LARGE(E165:J165,3),0),0)+IF($D$2&gt;=4,IFERROR(LARGE(E165:J165,4),0),0)+IF($D$2&gt;=5,IFERROR(LARGE(E165:J165,5),0),0)+IF($D$2&gt;=6,IFERROR(LARGE(E165:J165,6),0),0)</f>
        <v>826</v>
      </c>
    </row>
    <row r="166" spans="1:11" x14ac:dyDescent="0.3">
      <c r="A166">
        <f t="shared" si="3"/>
        <v>12</v>
      </c>
      <c r="B166">
        <f>IF(D166="CPA","Excl",MAX(B$154:B165)+1)</f>
        <v>12</v>
      </c>
      <c r="C166" t="s">
        <v>177</v>
      </c>
      <c r="D166" t="s">
        <v>21</v>
      </c>
      <c r="F166">
        <v>278</v>
      </c>
      <c r="G166">
        <v>269</v>
      </c>
      <c r="H166">
        <v>271</v>
      </c>
      <c r="K166" s="6">
        <f>IFERROR(LARGE(E166:J166,1),0)+IF($D$2&gt;=2,IFERROR(LARGE(E166:J166,2),0),0)+IF($D$2&gt;=3,IFERROR(LARGE(E166:J166,3),0),0)+IF($D$2&gt;=4,IFERROR(LARGE(E166:J166,4),0),0)+IF($D$2&gt;=5,IFERROR(LARGE(E166:J166,5),0),0)+IF($D$2&gt;=6,IFERROR(LARGE(E166:J166,6),0),0)</f>
        <v>818</v>
      </c>
    </row>
    <row r="167" spans="1:11" x14ac:dyDescent="0.3">
      <c r="A167">
        <f t="shared" si="3"/>
        <v>13</v>
      </c>
      <c r="B167">
        <f>IF(D167="CPA","Excl",MAX(B$154:B166)+1)</f>
        <v>13</v>
      </c>
      <c r="C167" t="s">
        <v>179</v>
      </c>
      <c r="D167" t="s">
        <v>23</v>
      </c>
      <c r="F167">
        <v>261</v>
      </c>
      <c r="G167">
        <v>272</v>
      </c>
      <c r="H167">
        <v>272</v>
      </c>
      <c r="K167" s="6">
        <f>IFERROR(LARGE(E167:J167,1),0)+IF($D$2&gt;=2,IFERROR(LARGE(E167:J167,2),0),0)+IF($D$2&gt;=3,IFERROR(LARGE(E167:J167,3),0),0)+IF($D$2&gt;=4,IFERROR(LARGE(E167:J167,4),0),0)+IF($D$2&gt;=5,IFERROR(LARGE(E167:J167,5),0),0)+IF($D$2&gt;=6,IFERROR(LARGE(E167:J167,6),0),0)</f>
        <v>805</v>
      </c>
    </row>
    <row r="168" spans="1:11" x14ac:dyDescent="0.3">
      <c r="A168">
        <f t="shared" si="3"/>
        <v>14</v>
      </c>
      <c r="B168">
        <f>IF(D168="CPA","Excl",MAX(B$154:B167)+1)</f>
        <v>14</v>
      </c>
      <c r="C168" t="s">
        <v>168</v>
      </c>
      <c r="D168" t="s">
        <v>19</v>
      </c>
      <c r="E168">
        <v>187</v>
      </c>
      <c r="F168">
        <v>185</v>
      </c>
      <c r="G168">
        <v>199</v>
      </c>
      <c r="I168">
        <v>233</v>
      </c>
      <c r="K168" s="6">
        <f>IFERROR(LARGE(E168:J168,1),0)+IF($D$2&gt;=2,IFERROR(LARGE(E168:J168,2),0),0)+IF($D$2&gt;=3,IFERROR(LARGE(E168:J168,3),0),0)+IF($D$2&gt;=4,IFERROR(LARGE(E168:J168,4),0),0)+IF($D$2&gt;=5,IFERROR(LARGE(E168:J168,5),0),0)+IF($D$2&gt;=6,IFERROR(LARGE(E168:J168,6),0),0)</f>
        <v>804</v>
      </c>
    </row>
    <row r="169" spans="1:11" x14ac:dyDescent="0.3">
      <c r="A169">
        <f t="shared" si="3"/>
        <v>15</v>
      </c>
      <c r="B169">
        <f>IF(D169="CPA","Excl",MAX(B$154:B168)+1)</f>
        <v>15</v>
      </c>
      <c r="C169" t="s">
        <v>169</v>
      </c>
      <c r="D169" t="s">
        <v>41</v>
      </c>
      <c r="E169">
        <v>185</v>
      </c>
      <c r="F169">
        <v>179</v>
      </c>
      <c r="G169">
        <v>195</v>
      </c>
      <c r="H169">
        <v>181</v>
      </c>
      <c r="I169">
        <v>235</v>
      </c>
      <c r="K169" s="6">
        <f>IFERROR(LARGE(E169:J169,1),0)+IF($D$2&gt;=2,IFERROR(LARGE(E169:J169,2),0),0)+IF($D$2&gt;=3,IFERROR(LARGE(E169:J169,3),0),0)+IF($D$2&gt;=4,IFERROR(LARGE(E169:J169,4),0),0)+IF($D$2&gt;=5,IFERROR(LARGE(E169:J169,5),0),0)+IF($D$2&gt;=6,IFERROR(LARGE(E169:J169,6),0),0)</f>
        <v>796</v>
      </c>
    </row>
    <row r="170" spans="1:11" x14ac:dyDescent="0.3">
      <c r="A170">
        <f t="shared" si="3"/>
        <v>16</v>
      </c>
      <c r="B170">
        <f>IF(D170="CPA","Excl",MAX(B$154:B169)+1)</f>
        <v>16</v>
      </c>
      <c r="C170" t="s">
        <v>191</v>
      </c>
      <c r="D170" t="s">
        <v>41</v>
      </c>
      <c r="G170">
        <v>251</v>
      </c>
      <c r="H170">
        <v>268</v>
      </c>
      <c r="I170">
        <v>276</v>
      </c>
      <c r="K170" s="6">
        <f>IFERROR(LARGE(E170:J170,1),0)+IF($D$2&gt;=2,IFERROR(LARGE(E170:J170,2),0),0)+IF($D$2&gt;=3,IFERROR(LARGE(E170:J170,3),0),0)+IF($D$2&gt;=4,IFERROR(LARGE(E170:J170,4),0),0)+IF($D$2&gt;=5,IFERROR(LARGE(E170:J170,5),0),0)+IF($D$2&gt;=6,IFERROR(LARGE(E170:J170,6),0),0)</f>
        <v>795</v>
      </c>
    </row>
    <row r="171" spans="1:11" x14ac:dyDescent="0.3">
      <c r="A171">
        <f t="shared" si="3"/>
        <v>17</v>
      </c>
      <c r="B171">
        <f>IF(D171="CPA","Excl",MAX(B$154:B170)+1)</f>
        <v>17</v>
      </c>
      <c r="C171" t="s">
        <v>186</v>
      </c>
      <c r="D171" t="s">
        <v>32</v>
      </c>
      <c r="F171">
        <v>174</v>
      </c>
      <c r="G171">
        <v>192</v>
      </c>
      <c r="H171">
        <v>196</v>
      </c>
      <c r="I171">
        <v>232</v>
      </c>
      <c r="K171" s="6">
        <f>IFERROR(LARGE(E171:J171,1),0)+IF($D$2&gt;=2,IFERROR(LARGE(E171:J171,2),0),0)+IF($D$2&gt;=3,IFERROR(LARGE(E171:J171,3),0),0)+IF($D$2&gt;=4,IFERROR(LARGE(E171:J171,4),0),0)+IF($D$2&gt;=5,IFERROR(LARGE(E171:J171,5),0),0)+IF($D$2&gt;=6,IFERROR(LARGE(E171:J171,6),0),0)</f>
        <v>794</v>
      </c>
    </row>
    <row r="172" spans="1:11" x14ac:dyDescent="0.3">
      <c r="A172">
        <f t="shared" si="3"/>
        <v>18</v>
      </c>
      <c r="B172">
        <f>IF(D172="CPA","Excl",MAX(B$154:B171)+1)</f>
        <v>18</v>
      </c>
      <c r="C172" t="s">
        <v>157</v>
      </c>
      <c r="D172" t="s">
        <v>19</v>
      </c>
      <c r="E172">
        <v>244</v>
      </c>
      <c r="G172">
        <v>237</v>
      </c>
      <c r="H172">
        <v>265</v>
      </c>
      <c r="K172" s="6">
        <f>IFERROR(LARGE(E172:J172,1),0)+IF($D$2&gt;=2,IFERROR(LARGE(E172:J172,2),0),0)+IF($D$2&gt;=3,IFERROR(LARGE(E172:J172,3),0),0)+IF($D$2&gt;=4,IFERROR(LARGE(E172:J172,4),0),0)+IF($D$2&gt;=5,IFERROR(LARGE(E172:J172,5),0),0)+IF($D$2&gt;=6,IFERROR(LARGE(E172:J172,6),0),0)</f>
        <v>746</v>
      </c>
    </row>
    <row r="173" spans="1:11" x14ac:dyDescent="0.3">
      <c r="A173">
        <f t="shared" si="3"/>
        <v>19</v>
      </c>
      <c r="B173">
        <f>IF(D173="CPA","Excl",MAX(B$154:B172)+1)</f>
        <v>19</v>
      </c>
      <c r="C173" t="s">
        <v>379</v>
      </c>
      <c r="D173" t="s">
        <v>47</v>
      </c>
      <c r="E173">
        <v>155</v>
      </c>
      <c r="F173">
        <v>166</v>
      </c>
      <c r="G173">
        <v>173</v>
      </c>
      <c r="I173">
        <v>230</v>
      </c>
      <c r="K173" s="6">
        <f>IFERROR(LARGE(E173:J173,1),0)+IF($D$2&gt;=2,IFERROR(LARGE(E173:J173,2),0),0)+IF($D$2&gt;=3,IFERROR(LARGE(E173:J173,3),0),0)+IF($D$2&gt;=4,IFERROR(LARGE(E173:J173,4),0),0)+IF($D$2&gt;=5,IFERROR(LARGE(E173:J173,5),0),0)+IF($D$2&gt;=6,IFERROR(LARGE(E173:J173,6),0),0)</f>
        <v>724</v>
      </c>
    </row>
    <row r="174" spans="1:11" x14ac:dyDescent="0.3">
      <c r="A174">
        <f t="shared" si="3"/>
        <v>20</v>
      </c>
      <c r="B174" t="str">
        <f>IF(D174="CPA","Excl",MAX(B$154:B173)+1)</f>
        <v>Excl</v>
      </c>
      <c r="C174" t="s">
        <v>171</v>
      </c>
      <c r="D174" t="s">
        <v>14</v>
      </c>
      <c r="E174">
        <v>161</v>
      </c>
      <c r="F174">
        <v>161</v>
      </c>
      <c r="G174">
        <v>159</v>
      </c>
      <c r="I174">
        <v>228</v>
      </c>
      <c r="K174" s="6">
        <f>IFERROR(LARGE(E174:J174,1),0)+IF($D$2&gt;=2,IFERROR(LARGE(E174:J174,2),0),0)+IF($D$2&gt;=3,IFERROR(LARGE(E174:J174,3),0),0)+IF($D$2&gt;=4,IFERROR(LARGE(E174:J174,4),0),0)+IF($D$2&gt;=5,IFERROR(LARGE(E174:J174,5),0),0)+IF($D$2&gt;=6,IFERROR(LARGE(E174:J174,6),0),0)</f>
        <v>709</v>
      </c>
    </row>
    <row r="175" spans="1:11" x14ac:dyDescent="0.3">
      <c r="A175">
        <f t="shared" si="3"/>
        <v>21</v>
      </c>
      <c r="B175" t="str">
        <f>IF(D175="CPA","Excl",MAX(B$154:B174)+1)</f>
        <v>Excl</v>
      </c>
      <c r="C175" t="s">
        <v>195</v>
      </c>
      <c r="D175" t="s">
        <v>14</v>
      </c>
      <c r="G175">
        <v>215</v>
      </c>
      <c r="H175">
        <v>229</v>
      </c>
      <c r="I175">
        <v>249</v>
      </c>
      <c r="K175" s="6">
        <f>IFERROR(LARGE(E175:J175,1),0)+IF($D$2&gt;=2,IFERROR(LARGE(E175:J175,2),0),0)+IF($D$2&gt;=3,IFERROR(LARGE(E175:J175,3),0),0)+IF($D$2&gt;=4,IFERROR(LARGE(E175:J175,4),0),0)+IF($D$2&gt;=5,IFERROR(LARGE(E175:J175,5),0),0)+IF($D$2&gt;=6,IFERROR(LARGE(E175:J175,6),0),0)</f>
        <v>693</v>
      </c>
    </row>
    <row r="176" spans="1:11" x14ac:dyDescent="0.3">
      <c r="A176">
        <f t="shared" si="3"/>
        <v>22</v>
      </c>
      <c r="B176">
        <f>IF(D176="CPA","Excl",MAX(B$154:B175)+1)</f>
        <v>20</v>
      </c>
      <c r="C176" t="s">
        <v>163</v>
      </c>
      <c r="D176" t="s">
        <v>41</v>
      </c>
      <c r="E176">
        <v>203</v>
      </c>
      <c r="F176">
        <v>200</v>
      </c>
      <c r="I176">
        <v>239</v>
      </c>
      <c r="K176" s="6">
        <f>IFERROR(LARGE(E176:J176,1),0)+IF($D$2&gt;=2,IFERROR(LARGE(E176:J176,2),0),0)+IF($D$2&gt;=3,IFERROR(LARGE(E176:J176,3),0),0)+IF($D$2&gt;=4,IFERROR(LARGE(E176:J176,4),0),0)+IF($D$2&gt;=5,IFERROR(LARGE(E176:J176,5),0),0)+IF($D$2&gt;=6,IFERROR(LARGE(E176:J176,6),0),0)</f>
        <v>642</v>
      </c>
    </row>
    <row r="177" spans="1:11" x14ac:dyDescent="0.3">
      <c r="A177">
        <f t="shared" si="3"/>
        <v>23</v>
      </c>
      <c r="B177">
        <f>IF(D177="CPA","Excl",MAX(B$154:B176)+1)</f>
        <v>21</v>
      </c>
      <c r="C177" t="s">
        <v>162</v>
      </c>
      <c r="D177" t="s">
        <v>19</v>
      </c>
      <c r="E177">
        <v>206</v>
      </c>
      <c r="G177">
        <v>204</v>
      </c>
      <c r="H177">
        <v>223</v>
      </c>
      <c r="K177" s="6">
        <f>IFERROR(LARGE(E177:J177,1),0)+IF($D$2&gt;=2,IFERROR(LARGE(E177:J177,2),0),0)+IF($D$2&gt;=3,IFERROR(LARGE(E177:J177,3),0),0)+IF($D$2&gt;=4,IFERROR(LARGE(E177:J177,4),0),0)+IF($D$2&gt;=5,IFERROR(LARGE(E177:J177,5),0),0)+IF($D$2&gt;=6,IFERROR(LARGE(E177:J177,6),0),0)</f>
        <v>633</v>
      </c>
    </row>
    <row r="178" spans="1:11" x14ac:dyDescent="0.3">
      <c r="A178">
        <f t="shared" si="3"/>
        <v>24</v>
      </c>
      <c r="B178">
        <f>IF(D178="CPA","Excl",MAX(B$154:B177)+1)</f>
        <v>22</v>
      </c>
      <c r="C178" t="s">
        <v>185</v>
      </c>
      <c r="D178" t="s">
        <v>47</v>
      </c>
      <c r="F178">
        <v>189</v>
      </c>
      <c r="G178">
        <v>200</v>
      </c>
      <c r="I178">
        <v>242</v>
      </c>
      <c r="K178" s="6">
        <f>IFERROR(LARGE(E178:J178,1),0)+IF($D$2&gt;=2,IFERROR(LARGE(E178:J178,2),0),0)+IF($D$2&gt;=3,IFERROR(LARGE(E178:J178,3),0),0)+IF($D$2&gt;=4,IFERROR(LARGE(E178:J178,4),0),0)+IF($D$2&gt;=5,IFERROR(LARGE(E178:J178,5),0),0)+IF($D$2&gt;=6,IFERROR(LARGE(E178:J178,6),0),0)</f>
        <v>631</v>
      </c>
    </row>
    <row r="179" spans="1:11" x14ac:dyDescent="0.3">
      <c r="A179">
        <f t="shared" si="3"/>
        <v>25</v>
      </c>
      <c r="B179" t="str">
        <f>IF(D179="CPA","Excl",MAX(B$154:B178)+1)</f>
        <v>Excl</v>
      </c>
      <c r="C179" t="s">
        <v>174</v>
      </c>
      <c r="D179" t="s">
        <v>14</v>
      </c>
      <c r="E179">
        <v>128</v>
      </c>
      <c r="F179">
        <v>133</v>
      </c>
      <c r="G179">
        <v>160</v>
      </c>
      <c r="H179">
        <v>167</v>
      </c>
      <c r="K179" s="6">
        <f>IFERROR(LARGE(E179:J179,1),0)+IF($D$2&gt;=2,IFERROR(LARGE(E179:J179,2),0),0)+IF($D$2&gt;=3,IFERROR(LARGE(E179:J179,3),0),0)+IF($D$2&gt;=4,IFERROR(LARGE(E179:J179,4),0),0)+IF($D$2&gt;=5,IFERROR(LARGE(E179:J179,5),0),0)+IF($D$2&gt;=6,IFERROR(LARGE(E179:J179,6),0),0)</f>
        <v>588</v>
      </c>
    </row>
    <row r="180" spans="1:11" x14ac:dyDescent="0.3">
      <c r="A180">
        <f t="shared" si="3"/>
        <v>26</v>
      </c>
      <c r="B180">
        <f>IF(D180="CPA","Excl",MAX(B$154:B179)+1)</f>
        <v>23</v>
      </c>
      <c r="C180" t="s">
        <v>176</v>
      </c>
      <c r="D180" t="s">
        <v>41</v>
      </c>
      <c r="E180">
        <v>116</v>
      </c>
      <c r="F180">
        <v>99</v>
      </c>
      <c r="G180">
        <v>131</v>
      </c>
      <c r="H180">
        <v>143</v>
      </c>
      <c r="I180">
        <v>190</v>
      </c>
      <c r="K180" s="6">
        <f>IFERROR(LARGE(E180:J180,1),0)+IF($D$2&gt;=2,IFERROR(LARGE(E180:J180,2),0),0)+IF($D$2&gt;=3,IFERROR(LARGE(E180:J180,3),0),0)+IF($D$2&gt;=4,IFERROR(LARGE(E180:J180,4),0),0)+IF($D$2&gt;=5,IFERROR(LARGE(E180:J180,5),0),0)+IF($D$2&gt;=6,IFERROR(LARGE(E180:J180,6),0),0)</f>
        <v>580</v>
      </c>
    </row>
    <row r="181" spans="1:11" x14ac:dyDescent="0.3">
      <c r="A181">
        <f t="shared" si="3"/>
        <v>27</v>
      </c>
      <c r="B181">
        <f>IF(D181="CPA","Excl",MAX(B$154:B180)+1)</f>
        <v>24</v>
      </c>
      <c r="C181" t="s">
        <v>178</v>
      </c>
      <c r="D181" t="s">
        <v>16</v>
      </c>
      <c r="F181">
        <v>277</v>
      </c>
      <c r="G181">
        <v>266</v>
      </c>
      <c r="K181" s="6">
        <f>IFERROR(LARGE(E181:J181,1),0)+IF($D$2&gt;=2,IFERROR(LARGE(E181:J181,2),0),0)+IF($D$2&gt;=3,IFERROR(LARGE(E181:J181,3),0),0)+IF($D$2&gt;=4,IFERROR(LARGE(E181:J181,4),0),0)+IF($D$2&gt;=5,IFERROR(LARGE(E181:J181,5),0),0)+IF($D$2&gt;=6,IFERROR(LARGE(E181:J181,6),0),0)</f>
        <v>543</v>
      </c>
    </row>
    <row r="182" spans="1:11" x14ac:dyDescent="0.3">
      <c r="A182">
        <f t="shared" si="3"/>
        <v>28</v>
      </c>
      <c r="B182">
        <f>IF(D182="CPA","Excl",MAX(B$154:B181)+1)</f>
        <v>25</v>
      </c>
      <c r="C182" t="s">
        <v>164</v>
      </c>
      <c r="D182" t="s">
        <v>362</v>
      </c>
      <c r="E182">
        <v>202</v>
      </c>
      <c r="F182">
        <v>144</v>
      </c>
      <c r="G182">
        <v>193</v>
      </c>
      <c r="K182" s="6">
        <f>IFERROR(LARGE(E182:J182,1),0)+IF($D$2&gt;=2,IFERROR(LARGE(E182:J182,2),0),0)+IF($D$2&gt;=3,IFERROR(LARGE(E182:J182,3),0),0)+IF($D$2&gt;=4,IFERROR(LARGE(E182:J182,4),0),0)+IF($D$2&gt;=5,IFERROR(LARGE(E182:J182,5),0),0)+IF($D$2&gt;=6,IFERROR(LARGE(E182:J182,6),0),0)</f>
        <v>539</v>
      </c>
    </row>
    <row r="183" spans="1:11" x14ac:dyDescent="0.3">
      <c r="A183">
        <f t="shared" si="3"/>
        <v>29</v>
      </c>
      <c r="B183">
        <f>IF(D183="CPA","Excl",MAX(B$154:B182)+1)</f>
        <v>26</v>
      </c>
      <c r="C183" t="s">
        <v>181</v>
      </c>
      <c r="D183" t="s">
        <v>19</v>
      </c>
      <c r="F183">
        <v>244</v>
      </c>
      <c r="H183">
        <v>239</v>
      </c>
      <c r="K183" s="6">
        <f>IFERROR(LARGE(E183:J183,1),0)+IF($D$2&gt;=2,IFERROR(LARGE(E183:J183,2),0),0)+IF($D$2&gt;=3,IFERROR(LARGE(E183:J183,3),0),0)+IF($D$2&gt;=4,IFERROR(LARGE(E183:J183,4),0),0)+IF($D$2&gt;=5,IFERROR(LARGE(E183:J183,5),0),0)+IF($D$2&gt;=6,IFERROR(LARGE(E183:J183,6),0),0)</f>
        <v>483</v>
      </c>
    </row>
    <row r="184" spans="1:11" x14ac:dyDescent="0.3">
      <c r="A184">
        <f t="shared" si="3"/>
        <v>30</v>
      </c>
      <c r="B184">
        <f>IF(D184="CPA","Excl",MAX(B$154:B183)+1)</f>
        <v>27</v>
      </c>
      <c r="C184" t="s">
        <v>192</v>
      </c>
      <c r="D184" t="s">
        <v>26</v>
      </c>
      <c r="G184">
        <v>243</v>
      </c>
      <c r="H184">
        <v>240</v>
      </c>
      <c r="K184" s="6">
        <f>IFERROR(LARGE(E184:J184,1),0)+IF($D$2&gt;=2,IFERROR(LARGE(E184:J184,2),0),0)+IF($D$2&gt;=3,IFERROR(LARGE(E184:J184,3),0),0)+IF($D$2&gt;=4,IFERROR(LARGE(E184:J184,4),0),0)+IF($D$2&gt;=5,IFERROR(LARGE(E184:J184,5),0),0)+IF($D$2&gt;=6,IFERROR(LARGE(E184:J184,6),0),0)</f>
        <v>483</v>
      </c>
    </row>
    <row r="185" spans="1:11" x14ac:dyDescent="0.3">
      <c r="A185">
        <f t="shared" si="3"/>
        <v>31</v>
      </c>
      <c r="B185">
        <f>IF(D185="CPA","Excl",MAX(B$154:B184)+1)</f>
        <v>28</v>
      </c>
      <c r="C185" t="s">
        <v>160</v>
      </c>
      <c r="D185" t="s">
        <v>16</v>
      </c>
      <c r="E185">
        <v>230</v>
      </c>
      <c r="F185">
        <v>226</v>
      </c>
      <c r="K185" s="6">
        <f>IFERROR(LARGE(E185:J185,1),0)+IF($D$2&gt;=2,IFERROR(LARGE(E185:J185,2),0),0)+IF($D$2&gt;=3,IFERROR(LARGE(E185:J185,3),0),0)+IF($D$2&gt;=4,IFERROR(LARGE(E185:J185,4),0),0)+IF($D$2&gt;=5,IFERROR(LARGE(E185:J185,5),0),0)+IF($D$2&gt;=6,IFERROR(LARGE(E185:J185,6),0),0)</f>
        <v>456</v>
      </c>
    </row>
    <row r="186" spans="1:11" x14ac:dyDescent="0.3">
      <c r="A186">
        <f t="shared" si="3"/>
        <v>32</v>
      </c>
      <c r="B186">
        <f>IF(D186="CPA","Excl",MAX(B$154:B185)+1)</f>
        <v>29</v>
      </c>
      <c r="C186" t="s">
        <v>194</v>
      </c>
      <c r="D186" t="s">
        <v>23</v>
      </c>
      <c r="G186">
        <v>219</v>
      </c>
      <c r="H186">
        <v>233</v>
      </c>
      <c r="K186" s="6">
        <f>IFERROR(LARGE(E186:J186,1),0)+IF($D$2&gt;=2,IFERROR(LARGE(E186:J186,2),0),0)+IF($D$2&gt;=3,IFERROR(LARGE(E186:J186,3),0),0)+IF($D$2&gt;=4,IFERROR(LARGE(E186:J186,4),0),0)+IF($D$2&gt;=5,IFERROR(LARGE(E186:J186,5),0),0)+IF($D$2&gt;=6,IFERROR(LARGE(E186:J186,6),0),0)</f>
        <v>452</v>
      </c>
    </row>
    <row r="187" spans="1:11" x14ac:dyDescent="0.3">
      <c r="A187">
        <f t="shared" si="3"/>
        <v>33</v>
      </c>
      <c r="B187">
        <f>IF(D187="CPA","Excl",MAX(B$154:B186)+1)</f>
        <v>30</v>
      </c>
      <c r="C187" t="s">
        <v>159</v>
      </c>
      <c r="D187" t="s">
        <v>47</v>
      </c>
      <c r="E187">
        <v>231</v>
      </c>
      <c r="F187">
        <v>210</v>
      </c>
      <c r="K187" s="6">
        <f>IFERROR(LARGE(E187:J187,1),0)+IF($D$2&gt;=2,IFERROR(LARGE(E187:J187,2),0),0)+IF($D$2&gt;=3,IFERROR(LARGE(E187:J187,3),0),0)+IF($D$2&gt;=4,IFERROR(LARGE(E187:J187,4),0),0)+IF($D$2&gt;=5,IFERROR(LARGE(E187:J187,5),0),0)+IF($D$2&gt;=6,IFERROR(LARGE(E187:J187,6),0),0)</f>
        <v>441</v>
      </c>
    </row>
    <row r="188" spans="1:11" x14ac:dyDescent="0.3">
      <c r="A188">
        <f t="shared" si="3"/>
        <v>34</v>
      </c>
      <c r="B188">
        <f>IF(D188="CPA","Excl",MAX(B$154:B187)+1)</f>
        <v>31</v>
      </c>
      <c r="C188" t="s">
        <v>161</v>
      </c>
      <c r="D188" t="s">
        <v>43</v>
      </c>
      <c r="E188">
        <v>220</v>
      </c>
      <c r="G188">
        <v>218</v>
      </c>
      <c r="K188" s="6">
        <f>IFERROR(LARGE(E188:J188,1),0)+IF($D$2&gt;=2,IFERROR(LARGE(E188:J188,2),0),0)+IF($D$2&gt;=3,IFERROR(LARGE(E188:J188,3),0),0)+IF($D$2&gt;=4,IFERROR(LARGE(E188:J188,4),0),0)+IF($D$2&gt;=5,IFERROR(LARGE(E188:J188,5),0),0)+IF($D$2&gt;=6,IFERROR(LARGE(E188:J188,6),0),0)</f>
        <v>438</v>
      </c>
    </row>
    <row r="189" spans="1:11" x14ac:dyDescent="0.3">
      <c r="A189">
        <f t="shared" si="3"/>
        <v>35</v>
      </c>
      <c r="B189">
        <f>IF(D189="CPA","Excl",MAX(B$154:B188)+1)</f>
        <v>32</v>
      </c>
      <c r="C189" t="s">
        <v>165</v>
      </c>
      <c r="D189" t="s">
        <v>16</v>
      </c>
      <c r="E189">
        <v>200</v>
      </c>
      <c r="F189">
        <v>192</v>
      </c>
      <c r="K189" s="6">
        <f>IFERROR(LARGE(E189:J189,1),0)+IF($D$2&gt;=2,IFERROR(LARGE(E189:J189,2),0),0)+IF($D$2&gt;=3,IFERROR(LARGE(E189:J189,3),0),0)+IF($D$2&gt;=4,IFERROR(LARGE(E189:J189,4),0),0)+IF($D$2&gt;=5,IFERROR(LARGE(E189:J189,5),0),0)+IF($D$2&gt;=6,IFERROR(LARGE(E189:J189,6),0),0)</f>
        <v>392</v>
      </c>
    </row>
    <row r="190" spans="1:11" x14ac:dyDescent="0.3">
      <c r="A190">
        <f t="shared" si="3"/>
        <v>36</v>
      </c>
      <c r="B190">
        <f>IF(D190="CPA","Excl",MAX(B$154:B189)+1)</f>
        <v>33</v>
      </c>
      <c r="C190" t="s">
        <v>172</v>
      </c>
      <c r="D190" t="s">
        <v>367</v>
      </c>
      <c r="E190">
        <v>158</v>
      </c>
      <c r="I190">
        <v>212</v>
      </c>
      <c r="K190" s="6">
        <f>IFERROR(LARGE(E190:J190,1),0)+IF($D$2&gt;=2,IFERROR(LARGE(E190:J190,2),0),0)+IF($D$2&gt;=3,IFERROR(LARGE(E190:J190,3),0),0)+IF($D$2&gt;=4,IFERROR(LARGE(E190:J190,4),0),0)+IF($D$2&gt;=5,IFERROR(LARGE(E190:J190,5),0),0)+IF($D$2&gt;=6,IFERROR(LARGE(E190:J190,6),0),0)</f>
        <v>370</v>
      </c>
    </row>
    <row r="191" spans="1:11" x14ac:dyDescent="0.3">
      <c r="A191">
        <f t="shared" si="3"/>
        <v>37</v>
      </c>
      <c r="B191">
        <f>IF(D191="CPA","Excl",MAX(B$154:B190)+1)</f>
        <v>34</v>
      </c>
      <c r="C191" t="s">
        <v>170</v>
      </c>
      <c r="D191" t="s">
        <v>41</v>
      </c>
      <c r="E191">
        <v>174</v>
      </c>
      <c r="H191">
        <v>177</v>
      </c>
      <c r="K191" s="6">
        <f>IFERROR(LARGE(E191:J191,1),0)+IF($D$2&gt;=2,IFERROR(LARGE(E191:J191,2),0),0)+IF($D$2&gt;=3,IFERROR(LARGE(E191:J191,3),0),0)+IF($D$2&gt;=4,IFERROR(LARGE(E191:J191,4),0),0)+IF($D$2&gt;=5,IFERROR(LARGE(E191:J191,5),0),0)+IF($D$2&gt;=6,IFERROR(LARGE(E191:J191,6),0),0)</f>
        <v>351</v>
      </c>
    </row>
    <row r="192" spans="1:11" x14ac:dyDescent="0.3">
      <c r="A192">
        <f t="shared" si="3"/>
        <v>38</v>
      </c>
      <c r="B192" t="str">
        <f>IF(D192="CPA","Excl",MAX(B$154:B191)+1)</f>
        <v>Excl</v>
      </c>
      <c r="C192" t="s">
        <v>189</v>
      </c>
      <c r="D192" t="s">
        <v>14</v>
      </c>
      <c r="F192">
        <v>94</v>
      </c>
      <c r="G192">
        <v>122</v>
      </c>
      <c r="H192">
        <v>125</v>
      </c>
      <c r="K192" s="6">
        <f>IFERROR(LARGE(E192:J192,1),0)+IF($D$2&gt;=2,IFERROR(LARGE(E192:J192,2),0),0)+IF($D$2&gt;=3,IFERROR(LARGE(E192:J192,3),0),0)+IF($D$2&gt;=4,IFERROR(LARGE(E192:J192,4),0),0)+IF($D$2&gt;=5,IFERROR(LARGE(E192:J192,5),0),0)+IF($D$2&gt;=6,IFERROR(LARGE(E192:J192,6),0),0)</f>
        <v>341</v>
      </c>
    </row>
    <row r="193" spans="1:11" x14ac:dyDescent="0.3">
      <c r="A193">
        <f t="shared" si="3"/>
        <v>39</v>
      </c>
      <c r="B193">
        <f>IF(D193="CPA","Excl",MAX(B$154:B192)+1)</f>
        <v>35</v>
      </c>
      <c r="C193" t="s">
        <v>155</v>
      </c>
      <c r="D193" t="s">
        <v>16</v>
      </c>
      <c r="E193">
        <v>263</v>
      </c>
      <c r="K193" s="6">
        <f>IFERROR(LARGE(E193:J193,1),0)+IF($D$2&gt;=2,IFERROR(LARGE(E193:J193,2),0),0)+IF($D$2&gt;=3,IFERROR(LARGE(E193:J193,3),0),0)+IF($D$2&gt;=4,IFERROR(LARGE(E193:J193,4),0),0)+IF($D$2&gt;=5,IFERROR(LARGE(E193:J193,5),0),0)+IF($D$2&gt;=6,IFERROR(LARGE(E193:J193,6),0),0)</f>
        <v>263</v>
      </c>
    </row>
    <row r="194" spans="1:11" x14ac:dyDescent="0.3">
      <c r="A194">
        <f t="shared" si="3"/>
        <v>40</v>
      </c>
      <c r="B194">
        <f>IF(D194="CPA","Excl",MAX(B$154:B193)+1)</f>
        <v>36</v>
      </c>
      <c r="C194" t="s">
        <v>190</v>
      </c>
      <c r="D194" t="s">
        <v>41</v>
      </c>
      <c r="G194">
        <v>255</v>
      </c>
      <c r="K194" s="6">
        <f>IFERROR(LARGE(E194:J194,1),0)+IF($D$2&gt;=2,IFERROR(LARGE(E194:J194,2),0),0)+IF($D$2&gt;=3,IFERROR(LARGE(E194:J194,3),0),0)+IF($D$2&gt;=4,IFERROR(LARGE(E194:J194,4),0),0)+IF($D$2&gt;=5,IFERROR(LARGE(E194:J194,5),0),0)+IF($D$2&gt;=6,IFERROR(LARGE(E194:J194,6),0),0)</f>
        <v>255</v>
      </c>
    </row>
    <row r="195" spans="1:11" x14ac:dyDescent="0.3">
      <c r="A195">
        <f t="shared" si="3"/>
        <v>41</v>
      </c>
      <c r="B195">
        <f>IF(D195="CPA","Excl",MAX(B$154:B194)+1)</f>
        <v>37</v>
      </c>
      <c r="C195" t="s">
        <v>182</v>
      </c>
      <c r="D195" t="s">
        <v>19</v>
      </c>
      <c r="F195">
        <v>236</v>
      </c>
      <c r="K195" s="6">
        <f>IFERROR(LARGE(E195:J195,1),0)+IF($D$2&gt;=2,IFERROR(LARGE(E195:J195,2),0),0)+IF($D$2&gt;=3,IFERROR(LARGE(E195:J195,3),0),0)+IF($D$2&gt;=4,IFERROR(LARGE(E195:J195,4),0),0)+IF($D$2&gt;=5,IFERROR(LARGE(E195:J195,5),0),0)+IF($D$2&gt;=6,IFERROR(LARGE(E195:J195,6),0),0)</f>
        <v>236</v>
      </c>
    </row>
    <row r="196" spans="1:11" x14ac:dyDescent="0.3">
      <c r="A196">
        <f t="shared" si="3"/>
        <v>42</v>
      </c>
      <c r="B196">
        <f>IF(D196="CPA","Excl",MAX(B$154:B195)+1)</f>
        <v>38</v>
      </c>
      <c r="C196" t="s">
        <v>158</v>
      </c>
      <c r="D196" t="s">
        <v>51</v>
      </c>
      <c r="E196">
        <v>234</v>
      </c>
      <c r="K196" s="6">
        <f>IFERROR(LARGE(E196:J196,1),0)+IF($D$2&gt;=2,IFERROR(LARGE(E196:J196,2),0),0)+IF($D$2&gt;=3,IFERROR(LARGE(E196:J196,3),0),0)+IF($D$2&gt;=4,IFERROR(LARGE(E196:J196,4),0),0)+IF($D$2&gt;=5,IFERROR(LARGE(E196:J196,5),0),0)+IF($D$2&gt;=6,IFERROR(LARGE(E196:J196,6),0),0)</f>
        <v>234</v>
      </c>
    </row>
    <row r="197" spans="1:11" x14ac:dyDescent="0.3">
      <c r="A197">
        <f t="shared" si="3"/>
        <v>43</v>
      </c>
      <c r="B197">
        <f>IF(D197="CPA","Excl",MAX(B$154:B196)+1)</f>
        <v>39</v>
      </c>
      <c r="C197" t="s">
        <v>193</v>
      </c>
      <c r="D197" t="s">
        <v>47</v>
      </c>
      <c r="G197">
        <v>232</v>
      </c>
      <c r="K197" s="6">
        <f>IFERROR(LARGE(E197:J197,1),0)+IF($D$2&gt;=2,IFERROR(LARGE(E197:J197,2),0),0)+IF($D$2&gt;=3,IFERROR(LARGE(E197:J197,3),0),0)+IF($D$2&gt;=4,IFERROR(LARGE(E197:J197,4),0),0)+IF($D$2&gt;=5,IFERROR(LARGE(E197:J197,5),0),0)+IF($D$2&gt;=6,IFERROR(LARGE(E197:J197,6),0),0)</f>
        <v>232</v>
      </c>
    </row>
    <row r="198" spans="1:11" x14ac:dyDescent="0.3">
      <c r="A198">
        <f t="shared" si="3"/>
        <v>44</v>
      </c>
      <c r="B198">
        <f>IF(D198="CPA","Excl",MAX(B$154:B197)+1)</f>
        <v>40</v>
      </c>
      <c r="C198" t="s">
        <v>183</v>
      </c>
      <c r="D198" t="s">
        <v>30</v>
      </c>
      <c r="F198">
        <v>229</v>
      </c>
      <c r="K198" s="6">
        <f>IFERROR(LARGE(E198:J198,1),0)+IF($D$2&gt;=2,IFERROR(LARGE(E198:J198,2),0),0)+IF($D$2&gt;=3,IFERROR(LARGE(E198:J198,3),0),0)+IF($D$2&gt;=4,IFERROR(LARGE(E198:J198,4),0),0)+IF($D$2&gt;=5,IFERROR(LARGE(E198:J198,5),0),0)+IF($D$2&gt;=6,IFERROR(LARGE(E198:J198,6),0),0)</f>
        <v>229</v>
      </c>
    </row>
    <row r="199" spans="1:11" x14ac:dyDescent="0.3">
      <c r="A199">
        <f t="shared" si="3"/>
        <v>45</v>
      </c>
      <c r="B199" t="str">
        <f>IF(D199="CPA","Excl",MAX(B$154:B198)+1)</f>
        <v>Excl</v>
      </c>
      <c r="C199" t="s">
        <v>197</v>
      </c>
      <c r="D199" t="s">
        <v>14</v>
      </c>
      <c r="F199">
        <v>98</v>
      </c>
      <c r="G199">
        <v>127</v>
      </c>
      <c r="K199" s="6">
        <f>IFERROR(LARGE(E199:J199,1),0)+IF($D$2&gt;=2,IFERROR(LARGE(E199:J199,2),0),0)+IF($D$2&gt;=3,IFERROR(LARGE(E199:J199,3),0),0)+IF($D$2&gt;=4,IFERROR(LARGE(E199:J199,4),0),0)+IF($D$2&gt;=5,IFERROR(LARGE(E199:J199,5),0),0)+IF($D$2&gt;=6,IFERROR(LARGE(E199:J199,6),0),0)</f>
        <v>225</v>
      </c>
    </row>
    <row r="200" spans="1:11" x14ac:dyDescent="0.3">
      <c r="A200">
        <f t="shared" si="3"/>
        <v>46</v>
      </c>
      <c r="B200">
        <f>IF(D200="CPA","Excl",MAX(B$154:B199)+1)</f>
        <v>41</v>
      </c>
      <c r="C200" t="s">
        <v>339</v>
      </c>
      <c r="D200" t="s">
        <v>32</v>
      </c>
      <c r="H200">
        <v>193</v>
      </c>
      <c r="K200" s="6">
        <f>IFERROR(LARGE(E200:J200,1),0)+IF($D$2&gt;=2,IFERROR(LARGE(E200:J200,2),0),0)+IF($D$2&gt;=3,IFERROR(LARGE(E200:J200,3),0),0)+IF($D$2&gt;=4,IFERROR(LARGE(E200:J200,4),0),0)+IF($D$2&gt;=5,IFERROR(LARGE(E200:J200,5),0),0)+IF($D$2&gt;=6,IFERROR(LARGE(E200:J200,6),0),0)</f>
        <v>193</v>
      </c>
    </row>
    <row r="201" spans="1:11" x14ac:dyDescent="0.3">
      <c r="A201">
        <f t="shared" si="3"/>
        <v>47</v>
      </c>
      <c r="B201" t="str">
        <f>IF(D201="CPA","Excl",MAX(B$154:B200)+1)</f>
        <v>Excl</v>
      </c>
      <c r="C201" t="s">
        <v>196</v>
      </c>
      <c r="D201" t="s">
        <v>14</v>
      </c>
      <c r="G201">
        <v>171</v>
      </c>
      <c r="K201" s="6">
        <f>IFERROR(LARGE(E201:J201,1),0)+IF($D$2&gt;=2,IFERROR(LARGE(E201:J201,2),0),0)+IF($D$2&gt;=3,IFERROR(LARGE(E201:J201,3),0),0)+IF($D$2&gt;=4,IFERROR(LARGE(E201:J201,4),0),0)+IF($D$2&gt;=5,IFERROR(LARGE(E201:J201,5),0),0)+IF($D$2&gt;=6,IFERROR(LARGE(E201:J201,6),0),0)</f>
        <v>171</v>
      </c>
    </row>
    <row r="202" spans="1:11" x14ac:dyDescent="0.3">
      <c r="A202">
        <f t="shared" si="3"/>
        <v>48</v>
      </c>
      <c r="B202">
        <f>IF(D202="CPA","Excl",MAX(B$154:B201)+1)</f>
        <v>42</v>
      </c>
      <c r="C202" t="s">
        <v>187</v>
      </c>
      <c r="D202" t="s">
        <v>47</v>
      </c>
      <c r="F202">
        <v>168</v>
      </c>
      <c r="K202" s="6">
        <f>IFERROR(LARGE(E202:J202,1),0)+IF($D$2&gt;=2,IFERROR(LARGE(E202:J202,2),0),0)+IF($D$2&gt;=3,IFERROR(LARGE(E202:J202,3),0),0)+IF($D$2&gt;=4,IFERROR(LARGE(E202:J202,4),0),0)+IF($D$2&gt;=5,IFERROR(LARGE(E202:J202,5),0),0)+IF($D$2&gt;=6,IFERROR(LARGE(E202:J202,6),0),0)</f>
        <v>168</v>
      </c>
    </row>
    <row r="203" spans="1:11" x14ac:dyDescent="0.3">
      <c r="A203">
        <f t="shared" si="3"/>
        <v>49</v>
      </c>
      <c r="B203">
        <f>IF(D203="CPA","Excl",MAX(B$154:B202)+1)</f>
        <v>43</v>
      </c>
      <c r="C203" t="s">
        <v>343</v>
      </c>
      <c r="D203" t="s">
        <v>41</v>
      </c>
      <c r="H203">
        <v>162</v>
      </c>
      <c r="K203" s="6">
        <f>IFERROR(LARGE(E203:J203,1),0)+IF($D$2&gt;=2,IFERROR(LARGE(E203:J203,2),0),0)+IF($D$2&gt;=3,IFERROR(LARGE(E203:J203,3),0),0)+IF($D$2&gt;=4,IFERROR(LARGE(E203:J203,4),0),0)+IF($D$2&gt;=5,IFERROR(LARGE(E203:J203,5),0),0)+IF($D$2&gt;=6,IFERROR(LARGE(E203:J203,6),0),0)</f>
        <v>162</v>
      </c>
    </row>
    <row r="204" spans="1:11" x14ac:dyDescent="0.3">
      <c r="A204">
        <f t="shared" si="3"/>
        <v>50</v>
      </c>
      <c r="B204">
        <f>IF(D204="CPA","Excl",MAX(B$154:B203)+1)</f>
        <v>44</v>
      </c>
      <c r="C204" t="s">
        <v>173</v>
      </c>
      <c r="D204" t="s">
        <v>367</v>
      </c>
      <c r="E204">
        <v>153</v>
      </c>
      <c r="K204" s="6">
        <f>IFERROR(LARGE(E204:J204,1),0)+IF($D$2&gt;=2,IFERROR(LARGE(E204:J204,2),0),0)+IF($D$2&gt;=3,IFERROR(LARGE(E204:J204,3),0),0)+IF($D$2&gt;=4,IFERROR(LARGE(E204:J204,4),0),0)+IF($D$2&gt;=5,IFERROR(LARGE(E204:J204,5),0),0)+IF($D$2&gt;=6,IFERROR(LARGE(E204:J204,6),0),0)</f>
        <v>153</v>
      </c>
    </row>
    <row r="205" spans="1:11" x14ac:dyDescent="0.3">
      <c r="A205">
        <f t="shared" si="3"/>
        <v>51</v>
      </c>
      <c r="B205">
        <f>IF(D205="CPA","Excl",MAX(B$154:B204)+1)</f>
        <v>45</v>
      </c>
      <c r="C205" t="s">
        <v>345</v>
      </c>
      <c r="D205" t="s">
        <v>367</v>
      </c>
      <c r="H205">
        <v>147</v>
      </c>
      <c r="K205" s="6">
        <f>IFERROR(LARGE(E205:J205,1),0)+IF($D$2&gt;=2,IFERROR(LARGE(E205:J205,2),0),0)+IF($D$2&gt;=3,IFERROR(LARGE(E205:J205,3),0),0)+IF($D$2&gt;=4,IFERROR(LARGE(E205:J205,4),0),0)+IF($D$2&gt;=5,IFERROR(LARGE(E205:J205,5),0),0)+IF($D$2&gt;=6,IFERROR(LARGE(E205:J205,6),0),0)</f>
        <v>147</v>
      </c>
    </row>
    <row r="206" spans="1:11" x14ac:dyDescent="0.3">
      <c r="A206">
        <f t="shared" si="3"/>
        <v>52</v>
      </c>
      <c r="B206" t="str">
        <f>IF(D206="CPA","Excl",MAX(B$154:B205)+1)</f>
        <v>Excl</v>
      </c>
      <c r="C206" t="s">
        <v>349</v>
      </c>
      <c r="D206" t="s">
        <v>14</v>
      </c>
      <c r="H206">
        <v>133</v>
      </c>
      <c r="K206" s="6">
        <f>IFERROR(LARGE(E206:J206,1),0)+IF($D$2&gt;=2,IFERROR(LARGE(E206:J206,2),0),0)+IF($D$2&gt;=3,IFERROR(LARGE(E206:J206,3),0),0)+IF($D$2&gt;=4,IFERROR(LARGE(E206:J206,4),0),0)+IF($D$2&gt;=5,IFERROR(LARGE(E206:J206,5),0),0)+IF($D$2&gt;=6,IFERROR(LARGE(E206:J206,6),0),0)</f>
        <v>133</v>
      </c>
    </row>
    <row r="207" spans="1:11" x14ac:dyDescent="0.3">
      <c r="A207">
        <f t="shared" si="3"/>
        <v>53</v>
      </c>
      <c r="B207">
        <f>IF(D207="CPA","Excl",MAX(B$154:B206)+1)</f>
        <v>46</v>
      </c>
      <c r="C207" t="s">
        <v>175</v>
      </c>
      <c r="D207" t="s">
        <v>21</v>
      </c>
      <c r="E207">
        <v>125</v>
      </c>
      <c r="K207" s="6">
        <f>IFERROR(LARGE(E207:J207,1),0)+IF($D$2&gt;=2,IFERROR(LARGE(E207:J207,2),0),0)+IF($D$2&gt;=3,IFERROR(LARGE(E207:J207,3),0),0)+IF($D$2&gt;=4,IFERROR(LARGE(E207:J207,4),0),0)+IF($D$2&gt;=5,IFERROR(LARGE(E207:J207,5),0),0)+IF($D$2&gt;=6,IFERROR(LARGE(E207:J207,6),0),0)</f>
        <v>125</v>
      </c>
    </row>
    <row r="208" spans="1:11" x14ac:dyDescent="0.3">
      <c r="A208">
        <f t="shared" si="3"/>
        <v>54</v>
      </c>
      <c r="B208">
        <f>IF(D208="CPA","Excl",MAX(B$154:B207)+1)</f>
        <v>47</v>
      </c>
      <c r="C208" t="s">
        <v>188</v>
      </c>
      <c r="D208" t="s">
        <v>362</v>
      </c>
      <c r="F208">
        <v>116</v>
      </c>
      <c r="K208" s="6">
        <f>IFERROR(LARGE(E208:J208,1),0)+IF($D$2&gt;=2,IFERROR(LARGE(E208:J208,2),0),0)+IF($D$2&gt;=3,IFERROR(LARGE(E208:J208,3),0),0)+IF($D$2&gt;=4,IFERROR(LARGE(E208:J208,4),0),0)+IF($D$2&gt;=5,IFERROR(LARGE(E208:J208,5),0),0)+IF($D$2&gt;=6,IFERROR(LARGE(E208:J208,6),0),0)</f>
        <v>116</v>
      </c>
    </row>
    <row r="210" spans="1:11" s="1" customFormat="1" x14ac:dyDescent="0.3">
      <c r="C210" s="1" t="s">
        <v>198</v>
      </c>
      <c r="I210"/>
    </row>
    <row r="211" spans="1:11" x14ac:dyDescent="0.3">
      <c r="A211">
        <v>1</v>
      </c>
      <c r="B211">
        <f>IF(D211="CPA","Excl",MAX(B$210:B210)+1)</f>
        <v>1</v>
      </c>
      <c r="C211" t="s">
        <v>201</v>
      </c>
      <c r="D211" t="s">
        <v>12</v>
      </c>
      <c r="E211">
        <v>287</v>
      </c>
      <c r="F211">
        <v>280</v>
      </c>
      <c r="G211">
        <v>283</v>
      </c>
      <c r="H211">
        <v>290</v>
      </c>
      <c r="I211">
        <v>290</v>
      </c>
      <c r="K211" s="6">
        <f>IFERROR(LARGE(E211:J211,1),0)+IF($D$2&gt;=2,IFERROR(LARGE(E211:J211,2),0),0)+IF($D$2&gt;=3,IFERROR(LARGE(E211:J211,3),0),0)+IF($D$2&gt;=4,IFERROR(LARGE(E211:J211,4),0),0)+IF($D$2&gt;=5,IFERROR(LARGE(E211:J211,5),0),0)+IF($D$2&gt;=6,IFERROR(LARGE(E211:J211,6),0),0)</f>
        <v>1150</v>
      </c>
    </row>
    <row r="212" spans="1:11" x14ac:dyDescent="0.3">
      <c r="A212">
        <f>A211+1</f>
        <v>2</v>
      </c>
      <c r="B212">
        <f>IF(D212="CPA","Excl",MAX(B$210:B211)+1)</f>
        <v>2</v>
      </c>
      <c r="C212" t="s">
        <v>200</v>
      </c>
      <c r="D212" t="s">
        <v>32</v>
      </c>
      <c r="E212">
        <v>289</v>
      </c>
      <c r="F212">
        <v>270</v>
      </c>
      <c r="H212">
        <v>287</v>
      </c>
      <c r="I212">
        <v>291</v>
      </c>
      <c r="K212" s="6">
        <f>IFERROR(LARGE(E212:J212,1),0)+IF($D$2&gt;=2,IFERROR(LARGE(E212:J212,2),0),0)+IF($D$2&gt;=3,IFERROR(LARGE(E212:J212,3),0),0)+IF($D$2&gt;=4,IFERROR(LARGE(E212:J212,4),0),0)+IF($D$2&gt;=5,IFERROR(LARGE(E212:J212,5),0),0)+IF($D$2&gt;=6,IFERROR(LARGE(E212:J212,6),0),0)</f>
        <v>1137</v>
      </c>
    </row>
    <row r="213" spans="1:11" x14ac:dyDescent="0.3">
      <c r="A213">
        <f t="shared" ref="A213:A252" si="4">A212+1</f>
        <v>3</v>
      </c>
      <c r="B213">
        <f>IF(D213="CPA","Excl",MAX(B$210:B212)+1)</f>
        <v>3</v>
      </c>
      <c r="C213" t="s">
        <v>202</v>
      </c>
      <c r="D213" t="s">
        <v>367</v>
      </c>
      <c r="E213">
        <v>261</v>
      </c>
      <c r="F213">
        <v>257</v>
      </c>
      <c r="G213">
        <v>262</v>
      </c>
      <c r="H213">
        <v>264</v>
      </c>
      <c r="K213" s="6">
        <f>IFERROR(LARGE(E213:J213,1),0)+IF($D$2&gt;=2,IFERROR(LARGE(E213:J213,2),0),0)+IF($D$2&gt;=3,IFERROR(LARGE(E213:J213,3),0),0)+IF($D$2&gt;=4,IFERROR(LARGE(E213:J213,4),0),0)+IF($D$2&gt;=5,IFERROR(LARGE(E213:J213,5),0),0)+IF($D$2&gt;=6,IFERROR(LARGE(E213:J213,6),0),0)</f>
        <v>1044</v>
      </c>
    </row>
    <row r="214" spans="1:11" x14ac:dyDescent="0.3">
      <c r="A214">
        <f t="shared" si="4"/>
        <v>4</v>
      </c>
      <c r="B214">
        <f>IF(D214="CPA","Excl",MAX(B$210:B213)+1)</f>
        <v>4</v>
      </c>
      <c r="C214" t="s">
        <v>204</v>
      </c>
      <c r="D214" t="s">
        <v>21</v>
      </c>
      <c r="E214">
        <v>229</v>
      </c>
      <c r="F214">
        <v>222</v>
      </c>
      <c r="G214">
        <v>238</v>
      </c>
      <c r="H214">
        <v>246</v>
      </c>
      <c r="I214">
        <v>268</v>
      </c>
      <c r="K214" s="6">
        <f>IFERROR(LARGE(E214:J214,1),0)+IF($D$2&gt;=2,IFERROR(LARGE(E214:J214,2),0),0)+IF($D$2&gt;=3,IFERROR(LARGE(E214:J214,3),0),0)+IF($D$2&gt;=4,IFERROR(LARGE(E214:J214,4),0),0)+IF($D$2&gt;=5,IFERROR(LARGE(E214:J214,5),0),0)+IF($D$2&gt;=6,IFERROR(LARGE(E214:J214,6),0),0)</f>
        <v>981</v>
      </c>
    </row>
    <row r="215" spans="1:11" x14ac:dyDescent="0.3">
      <c r="A215">
        <f t="shared" si="4"/>
        <v>5</v>
      </c>
      <c r="B215">
        <f>IF(D215="CPA","Excl",MAX(B$210:B214)+1)</f>
        <v>5</v>
      </c>
      <c r="C215" t="s">
        <v>206</v>
      </c>
      <c r="D215" t="s">
        <v>30</v>
      </c>
      <c r="E215">
        <v>212</v>
      </c>
      <c r="F215">
        <v>213</v>
      </c>
      <c r="G215">
        <v>230</v>
      </c>
      <c r="H215">
        <v>237</v>
      </c>
      <c r="K215" s="6">
        <f>IFERROR(LARGE(E215:J215,1),0)+IF($D$2&gt;=2,IFERROR(LARGE(E215:J215,2),0),0)+IF($D$2&gt;=3,IFERROR(LARGE(E215:J215,3),0),0)+IF($D$2&gt;=4,IFERROR(LARGE(E215:J215,4),0),0)+IF($D$2&gt;=5,IFERROR(LARGE(E215:J215,5),0),0)+IF($D$2&gt;=6,IFERROR(LARGE(E215:J215,6),0),0)</f>
        <v>892</v>
      </c>
    </row>
    <row r="216" spans="1:11" x14ac:dyDescent="0.3">
      <c r="A216">
        <f t="shared" si="4"/>
        <v>6</v>
      </c>
      <c r="B216">
        <f>IF(D216="CPA","Excl",MAX(B$210:B215)+1)</f>
        <v>6</v>
      </c>
      <c r="C216" t="s">
        <v>214</v>
      </c>
      <c r="D216" t="s">
        <v>16</v>
      </c>
      <c r="E216">
        <v>175</v>
      </c>
      <c r="F216">
        <v>183</v>
      </c>
      <c r="G216">
        <v>221</v>
      </c>
      <c r="H216">
        <v>213</v>
      </c>
      <c r="I216">
        <v>262</v>
      </c>
      <c r="K216" s="6">
        <f>IFERROR(LARGE(E216:J216,1),0)+IF($D$2&gt;=2,IFERROR(LARGE(E216:J216,2),0),0)+IF($D$2&gt;=3,IFERROR(LARGE(E216:J216,3),0),0)+IF($D$2&gt;=4,IFERROR(LARGE(E216:J216,4),0),0)+IF($D$2&gt;=5,IFERROR(LARGE(E216:J216,5),0),0)+IF($D$2&gt;=6,IFERROR(LARGE(E216:J216,6),0),0)</f>
        <v>879</v>
      </c>
    </row>
    <row r="217" spans="1:11" x14ac:dyDescent="0.3">
      <c r="A217">
        <f t="shared" si="4"/>
        <v>7</v>
      </c>
      <c r="B217">
        <f>IF(D217="CPA","Excl",MAX(B$210:B216)+1)</f>
        <v>7</v>
      </c>
      <c r="C217" t="s">
        <v>212</v>
      </c>
      <c r="D217" t="s">
        <v>23</v>
      </c>
      <c r="E217">
        <v>189</v>
      </c>
      <c r="G217">
        <v>214</v>
      </c>
      <c r="H217">
        <v>230</v>
      </c>
      <c r="I217">
        <v>236</v>
      </c>
      <c r="K217" s="6">
        <f>IFERROR(LARGE(E217:J217,1),0)+IF($D$2&gt;=2,IFERROR(LARGE(E217:J217,2),0),0)+IF($D$2&gt;=3,IFERROR(LARGE(E217:J217,3),0),0)+IF($D$2&gt;=4,IFERROR(LARGE(E217:J217,4),0),0)+IF($D$2&gt;=5,IFERROR(LARGE(E217:J217,5),0),0)+IF($D$2&gt;=6,IFERROR(LARGE(E217:J217,6),0),0)</f>
        <v>869</v>
      </c>
    </row>
    <row r="218" spans="1:11" x14ac:dyDescent="0.3">
      <c r="A218">
        <f t="shared" si="4"/>
        <v>8</v>
      </c>
      <c r="B218">
        <f>IF(D218="CPA","Excl",MAX(B$210:B217)+1)</f>
        <v>8</v>
      </c>
      <c r="C218" t="s">
        <v>209</v>
      </c>
      <c r="D218" t="s">
        <v>23</v>
      </c>
      <c r="E218">
        <v>201</v>
      </c>
      <c r="F218">
        <v>197</v>
      </c>
      <c r="G218">
        <v>205</v>
      </c>
      <c r="H218">
        <v>211</v>
      </c>
      <c r="K218" s="6">
        <f>IFERROR(LARGE(E218:J218,1),0)+IF($D$2&gt;=2,IFERROR(LARGE(E218:J218,2),0),0)+IF($D$2&gt;=3,IFERROR(LARGE(E218:J218,3),0),0)+IF($D$2&gt;=4,IFERROR(LARGE(E218:J218,4),0),0)+IF($D$2&gt;=5,IFERROR(LARGE(E218:J218,5),0),0)+IF($D$2&gt;=6,IFERROR(LARGE(E218:J218,6),0),0)</f>
        <v>814</v>
      </c>
    </row>
    <row r="219" spans="1:11" x14ac:dyDescent="0.3">
      <c r="A219">
        <f t="shared" si="4"/>
        <v>9</v>
      </c>
      <c r="B219">
        <f>IF(D219="CPA","Excl",MAX(B$210:B218)+1)</f>
        <v>9</v>
      </c>
      <c r="C219" t="s">
        <v>229</v>
      </c>
      <c r="D219" t="s">
        <v>16</v>
      </c>
      <c r="F219">
        <v>265</v>
      </c>
      <c r="G219">
        <v>256</v>
      </c>
      <c r="H219">
        <v>243</v>
      </c>
      <c r="K219" s="6">
        <f>IFERROR(LARGE(E219:J219,1),0)+IF($D$2&gt;=2,IFERROR(LARGE(E219:J219,2),0),0)+IF($D$2&gt;=3,IFERROR(LARGE(E219:J219,3),0),0)+IF($D$2&gt;=4,IFERROR(LARGE(E219:J219,4),0),0)+IF($D$2&gt;=5,IFERROR(LARGE(E219:J219,5),0),0)+IF($D$2&gt;=6,IFERROR(LARGE(E219:J219,6),0),0)</f>
        <v>764</v>
      </c>
    </row>
    <row r="220" spans="1:11" x14ac:dyDescent="0.3">
      <c r="A220">
        <f t="shared" si="4"/>
        <v>10</v>
      </c>
      <c r="B220">
        <f>IF(D220="CPA","Excl",MAX(B$210:B219)+1)</f>
        <v>10</v>
      </c>
      <c r="C220" t="s">
        <v>203</v>
      </c>
      <c r="D220" t="s">
        <v>19</v>
      </c>
      <c r="E220">
        <v>246</v>
      </c>
      <c r="F220">
        <v>232</v>
      </c>
      <c r="H220">
        <v>255</v>
      </c>
      <c r="K220" s="6">
        <f>IFERROR(LARGE(E220:J220,1),0)+IF($D$2&gt;=2,IFERROR(LARGE(E220:J220,2),0),0)+IF($D$2&gt;=3,IFERROR(LARGE(E220:J220,3),0),0)+IF($D$2&gt;=4,IFERROR(LARGE(E220:J220,4),0),0)+IF($D$2&gt;=5,IFERROR(LARGE(E220:J220,5),0),0)+IF($D$2&gt;=6,IFERROR(LARGE(E220:J220,6),0),0)</f>
        <v>733</v>
      </c>
    </row>
    <row r="221" spans="1:11" x14ac:dyDescent="0.3">
      <c r="A221">
        <f t="shared" si="4"/>
        <v>11</v>
      </c>
      <c r="B221">
        <f>IF(D221="CPA","Excl",MAX(B$210:B220)+1)</f>
        <v>11</v>
      </c>
      <c r="C221" t="s">
        <v>237</v>
      </c>
      <c r="D221" t="s">
        <v>47</v>
      </c>
      <c r="G221">
        <v>228</v>
      </c>
      <c r="H221">
        <v>208</v>
      </c>
      <c r="I221">
        <v>259</v>
      </c>
      <c r="K221" s="6">
        <f>IFERROR(LARGE(E221:J221,1),0)+IF($D$2&gt;=2,IFERROR(LARGE(E221:J221,2),0),0)+IF($D$2&gt;=3,IFERROR(LARGE(E221:J221,3),0),0)+IF($D$2&gt;=4,IFERROR(LARGE(E221:J221,4),0),0)+IF($D$2&gt;=5,IFERROR(LARGE(E221:J221,5),0),0)+IF($D$2&gt;=6,IFERROR(LARGE(E221:J221,6),0),0)</f>
        <v>695</v>
      </c>
    </row>
    <row r="222" spans="1:11" x14ac:dyDescent="0.3">
      <c r="A222">
        <f t="shared" si="4"/>
        <v>12</v>
      </c>
      <c r="B222">
        <f>IF(D222="CPA","Excl",MAX(B$210:B221)+1)</f>
        <v>12</v>
      </c>
      <c r="C222" t="s">
        <v>215</v>
      </c>
      <c r="D222" t="s">
        <v>23</v>
      </c>
      <c r="E222">
        <v>159</v>
      </c>
      <c r="F222">
        <v>122</v>
      </c>
      <c r="G222">
        <v>145</v>
      </c>
      <c r="H222">
        <v>165</v>
      </c>
      <c r="I222">
        <v>199</v>
      </c>
      <c r="K222" s="6">
        <f>IFERROR(LARGE(E222:J222,1),0)+IF($D$2&gt;=2,IFERROR(LARGE(E222:J222,2),0),0)+IF($D$2&gt;=3,IFERROR(LARGE(E222:J222,3),0),0)+IF($D$2&gt;=4,IFERROR(LARGE(E222:J222,4),0),0)+IF($D$2&gt;=5,IFERROR(LARGE(E222:J222,5),0),0)+IF($D$2&gt;=6,IFERROR(LARGE(E222:J222,6),0),0)</f>
        <v>668</v>
      </c>
    </row>
    <row r="223" spans="1:11" x14ac:dyDescent="0.3">
      <c r="A223">
        <f t="shared" si="4"/>
        <v>13</v>
      </c>
      <c r="B223">
        <f>IF(D223="CPA","Excl",MAX(B$210:B222)+1)</f>
        <v>13</v>
      </c>
      <c r="C223" t="s">
        <v>232</v>
      </c>
      <c r="D223" t="s">
        <v>362</v>
      </c>
      <c r="F223">
        <v>147</v>
      </c>
      <c r="G223">
        <v>158</v>
      </c>
      <c r="H223">
        <v>152</v>
      </c>
      <c r="I223">
        <v>204</v>
      </c>
      <c r="K223" s="6">
        <f>IFERROR(LARGE(E223:J223,1),0)+IF($D$2&gt;=2,IFERROR(LARGE(E223:J223,2),0),0)+IF($D$2&gt;=3,IFERROR(LARGE(E223:J223,3),0),0)+IF($D$2&gt;=4,IFERROR(LARGE(E223:J223,4),0),0)+IF($D$2&gt;=5,IFERROR(LARGE(E223:J223,5),0),0)+IF($D$2&gt;=6,IFERROR(LARGE(E223:J223,6),0),0)</f>
        <v>661</v>
      </c>
    </row>
    <row r="224" spans="1:11" x14ac:dyDescent="0.3">
      <c r="A224">
        <f t="shared" si="4"/>
        <v>14</v>
      </c>
      <c r="B224">
        <f>IF(D224="CPA","Excl",MAX(B$210:B223)+1)</f>
        <v>14</v>
      </c>
      <c r="C224" t="s">
        <v>221</v>
      </c>
      <c r="D224" t="s">
        <v>43</v>
      </c>
      <c r="E224">
        <v>135</v>
      </c>
      <c r="G224">
        <v>153</v>
      </c>
      <c r="H224">
        <v>168</v>
      </c>
      <c r="I224">
        <v>192</v>
      </c>
      <c r="K224" s="6">
        <f>IFERROR(LARGE(E224:J224,1),0)+IF($D$2&gt;=2,IFERROR(LARGE(E224:J224,2),0),0)+IF($D$2&gt;=3,IFERROR(LARGE(E224:J224,3),0),0)+IF($D$2&gt;=4,IFERROR(LARGE(E224:J224,4),0),0)+IF($D$2&gt;=5,IFERROR(LARGE(E224:J224,5),0),0)+IF($D$2&gt;=6,IFERROR(LARGE(E224:J224,6),0),0)</f>
        <v>648</v>
      </c>
    </row>
    <row r="225" spans="1:11" x14ac:dyDescent="0.3">
      <c r="A225">
        <f t="shared" si="4"/>
        <v>15</v>
      </c>
      <c r="B225">
        <f>IF(D225="CPA","Excl",MAX(B$210:B224)+1)</f>
        <v>15</v>
      </c>
      <c r="C225" t="s">
        <v>205</v>
      </c>
      <c r="D225" t="s">
        <v>12</v>
      </c>
      <c r="E225">
        <v>214</v>
      </c>
      <c r="G225">
        <v>220</v>
      </c>
      <c r="H225">
        <v>204</v>
      </c>
      <c r="K225" s="6">
        <f>IFERROR(LARGE(E225:J225,1),0)+IF($D$2&gt;=2,IFERROR(LARGE(E225:J225,2),0),0)+IF($D$2&gt;=3,IFERROR(LARGE(E225:J225,3),0),0)+IF($D$2&gt;=4,IFERROR(LARGE(E225:J225,4),0),0)+IF($D$2&gt;=5,IFERROR(LARGE(E225:J225,5),0),0)+IF($D$2&gt;=6,IFERROR(LARGE(E225:J225,6),0),0)</f>
        <v>638</v>
      </c>
    </row>
    <row r="226" spans="1:11" x14ac:dyDescent="0.3">
      <c r="A226">
        <f t="shared" si="4"/>
        <v>16</v>
      </c>
      <c r="B226">
        <f>IF(D226="CPA","Excl",MAX(B$210:B225)+1)</f>
        <v>16</v>
      </c>
      <c r="C226" t="s">
        <v>219</v>
      </c>
      <c r="D226" t="s">
        <v>362</v>
      </c>
      <c r="E226">
        <v>138</v>
      </c>
      <c r="F226">
        <v>129</v>
      </c>
      <c r="H226">
        <v>160</v>
      </c>
      <c r="I226">
        <v>208</v>
      </c>
      <c r="K226" s="6">
        <f>IFERROR(LARGE(E226:J226,1),0)+IF($D$2&gt;=2,IFERROR(LARGE(E226:J226,2),0),0)+IF($D$2&gt;=3,IFERROR(LARGE(E226:J226,3),0),0)+IF($D$2&gt;=4,IFERROR(LARGE(E226:J226,4),0),0)+IF($D$2&gt;=5,IFERROR(LARGE(E226:J226,5),0),0)+IF($D$2&gt;=6,IFERROR(LARGE(E226:J226,6),0),0)</f>
        <v>635</v>
      </c>
    </row>
    <row r="227" spans="1:11" x14ac:dyDescent="0.3">
      <c r="A227">
        <f t="shared" si="4"/>
        <v>17</v>
      </c>
      <c r="B227">
        <f>IF(D227="CPA","Excl",MAX(B$210:B226)+1)</f>
        <v>17</v>
      </c>
      <c r="C227" t="s">
        <v>211</v>
      </c>
      <c r="D227" t="s">
        <v>32</v>
      </c>
      <c r="E227">
        <v>194</v>
      </c>
      <c r="F227">
        <v>208</v>
      </c>
      <c r="H227">
        <v>198</v>
      </c>
      <c r="K227" s="6">
        <f>IFERROR(LARGE(E227:J227,1),0)+IF($D$2&gt;=2,IFERROR(LARGE(E227:J227,2),0),0)+IF($D$2&gt;=3,IFERROR(LARGE(E227:J227,3),0),0)+IF($D$2&gt;=4,IFERROR(LARGE(E227:J227,4),0),0)+IF($D$2&gt;=5,IFERROR(LARGE(E227:J227,5),0),0)+IF($D$2&gt;=6,IFERROR(LARGE(E227:J227,6),0),0)</f>
        <v>600</v>
      </c>
    </row>
    <row r="228" spans="1:11" x14ac:dyDescent="0.3">
      <c r="A228">
        <f t="shared" si="4"/>
        <v>18</v>
      </c>
      <c r="B228">
        <f>IF(D228="CPA","Excl",MAX(B$210:B227)+1)</f>
        <v>18</v>
      </c>
      <c r="C228" t="s">
        <v>217</v>
      </c>
      <c r="D228" t="s">
        <v>30</v>
      </c>
      <c r="E228">
        <v>147</v>
      </c>
      <c r="F228">
        <v>132</v>
      </c>
      <c r="G228">
        <v>162</v>
      </c>
      <c r="H228">
        <v>150</v>
      </c>
      <c r="K228" s="6">
        <f>IFERROR(LARGE(E228:J228,1),0)+IF($D$2&gt;=2,IFERROR(LARGE(E228:J228,2),0),0)+IF($D$2&gt;=3,IFERROR(LARGE(E228:J228,3),0),0)+IF($D$2&gt;=4,IFERROR(LARGE(E228:J228,4),0),0)+IF($D$2&gt;=5,IFERROR(LARGE(E228:J228,5),0),0)+IF($D$2&gt;=6,IFERROR(LARGE(E228:J228,6),0),0)</f>
        <v>591</v>
      </c>
    </row>
    <row r="229" spans="1:11" x14ac:dyDescent="0.3">
      <c r="A229">
        <f t="shared" si="4"/>
        <v>19</v>
      </c>
      <c r="B229">
        <f>IF(D229="CPA","Excl",MAX(B$210:B228)+1)</f>
        <v>19</v>
      </c>
      <c r="C229" t="s">
        <v>199</v>
      </c>
      <c r="D229" t="s">
        <v>30</v>
      </c>
      <c r="E229">
        <v>292</v>
      </c>
      <c r="H229">
        <v>292</v>
      </c>
      <c r="K229" s="6">
        <f>IFERROR(LARGE(E229:J229,1),0)+IF($D$2&gt;=2,IFERROR(LARGE(E229:J229,2),0),0)+IF($D$2&gt;=3,IFERROR(LARGE(E229:J229,3),0),0)+IF($D$2&gt;=4,IFERROR(LARGE(E229:J229,4),0),0)+IF($D$2&gt;=5,IFERROR(LARGE(E229:J229,5),0),0)+IF($D$2&gt;=6,IFERROR(LARGE(E229:J229,6),0),0)</f>
        <v>584</v>
      </c>
    </row>
    <row r="230" spans="1:11" x14ac:dyDescent="0.3">
      <c r="A230">
        <f t="shared" si="4"/>
        <v>20</v>
      </c>
      <c r="B230">
        <f>IF(D230="CPA","Excl",MAX(B$210:B229)+1)</f>
        <v>20</v>
      </c>
      <c r="C230" t="s">
        <v>233</v>
      </c>
      <c r="D230" t="s">
        <v>367</v>
      </c>
      <c r="F230">
        <v>141</v>
      </c>
      <c r="G230">
        <v>178</v>
      </c>
      <c r="I230">
        <v>225</v>
      </c>
      <c r="K230" s="6">
        <f>IFERROR(LARGE(E230:J230,1),0)+IF($D$2&gt;=2,IFERROR(LARGE(E230:J230,2),0),0)+IF($D$2&gt;=3,IFERROR(LARGE(E230:J230,3),0),0)+IF($D$2&gt;=4,IFERROR(LARGE(E230:J230,4),0),0)+IF($D$2&gt;=5,IFERROR(LARGE(E230:J230,5),0),0)+IF($D$2&gt;=6,IFERROR(LARGE(E230:J230,6),0),0)</f>
        <v>544</v>
      </c>
    </row>
    <row r="231" spans="1:11" x14ac:dyDescent="0.3">
      <c r="A231">
        <f t="shared" si="4"/>
        <v>21</v>
      </c>
      <c r="B231">
        <f>IF(D231="CPA","Excl",MAX(B$210:B230)+1)</f>
        <v>21</v>
      </c>
      <c r="C231" t="s">
        <v>230</v>
      </c>
      <c r="D231" t="s">
        <v>362</v>
      </c>
      <c r="F231">
        <v>167</v>
      </c>
      <c r="G231">
        <v>189</v>
      </c>
      <c r="H231">
        <v>183</v>
      </c>
      <c r="K231" s="6">
        <f>IFERROR(LARGE(E231:J231,1),0)+IF($D$2&gt;=2,IFERROR(LARGE(E231:J231,2),0),0)+IF($D$2&gt;=3,IFERROR(LARGE(E231:J231,3),0),0)+IF($D$2&gt;=4,IFERROR(LARGE(E231:J231,4),0),0)+IF($D$2&gt;=5,IFERROR(LARGE(E231:J231,5),0),0)+IF($D$2&gt;=6,IFERROR(LARGE(E231:J231,6),0),0)</f>
        <v>539</v>
      </c>
    </row>
    <row r="232" spans="1:11" x14ac:dyDescent="0.3">
      <c r="A232">
        <f t="shared" si="4"/>
        <v>22</v>
      </c>
      <c r="B232">
        <f>IF(D232="CPA","Excl",MAX(B$210:B231)+1)</f>
        <v>22</v>
      </c>
      <c r="C232" t="s">
        <v>223</v>
      </c>
      <c r="D232" t="s">
        <v>41</v>
      </c>
      <c r="E232">
        <v>131</v>
      </c>
      <c r="G232">
        <v>148</v>
      </c>
      <c r="I232">
        <v>206</v>
      </c>
      <c r="K232" s="6">
        <f>IFERROR(LARGE(E232:J232,1),0)+IF($D$2&gt;=2,IFERROR(LARGE(E232:J232,2),0),0)+IF($D$2&gt;=3,IFERROR(LARGE(E232:J232,3),0),0)+IF($D$2&gt;=4,IFERROR(LARGE(E232:J232,4),0),0)+IF($D$2&gt;=5,IFERROR(LARGE(E232:J232,5),0),0)+IF($D$2&gt;=6,IFERROR(LARGE(E232:J232,6),0),0)</f>
        <v>485</v>
      </c>
    </row>
    <row r="233" spans="1:11" x14ac:dyDescent="0.3">
      <c r="A233">
        <f t="shared" si="4"/>
        <v>23</v>
      </c>
      <c r="B233" t="str">
        <f>IF(D233="CPA","Excl",MAX(B$210:B232)+1)</f>
        <v>Excl</v>
      </c>
      <c r="C233" t="s">
        <v>224</v>
      </c>
      <c r="D233" t="s">
        <v>14</v>
      </c>
      <c r="E233">
        <v>123</v>
      </c>
      <c r="G233">
        <v>144</v>
      </c>
      <c r="I233">
        <v>191</v>
      </c>
      <c r="K233" s="6">
        <f>IFERROR(LARGE(E233:J233,1),0)+IF($D$2&gt;=2,IFERROR(LARGE(E233:J233,2),0),0)+IF($D$2&gt;=3,IFERROR(LARGE(E233:J233,3),0),0)+IF($D$2&gt;=4,IFERROR(LARGE(E233:J233,4),0),0)+IF($D$2&gt;=5,IFERROR(LARGE(E233:J233,5),0),0)+IF($D$2&gt;=6,IFERROR(LARGE(E233:J233,6),0),0)</f>
        <v>458</v>
      </c>
    </row>
    <row r="234" spans="1:11" x14ac:dyDescent="0.3">
      <c r="A234">
        <f t="shared" si="4"/>
        <v>24</v>
      </c>
      <c r="B234">
        <f>IF(D234="CPA","Excl",MAX(B$210:B233)+1)</f>
        <v>23</v>
      </c>
      <c r="C234" t="s">
        <v>208</v>
      </c>
      <c r="D234" t="s">
        <v>41</v>
      </c>
      <c r="E234">
        <v>204</v>
      </c>
      <c r="I234">
        <v>254</v>
      </c>
      <c r="K234" s="6">
        <f>IFERROR(LARGE(E234:J234,1),0)+IF($D$2&gt;=2,IFERROR(LARGE(E234:J234,2),0),0)+IF($D$2&gt;=3,IFERROR(LARGE(E234:J234,3),0),0)+IF($D$2&gt;=4,IFERROR(LARGE(E234:J234,4),0),0)+IF($D$2&gt;=5,IFERROR(LARGE(E234:J234,5),0),0)+IF($D$2&gt;=6,IFERROR(LARGE(E234:J234,6),0),0)</f>
        <v>458</v>
      </c>
    </row>
    <row r="235" spans="1:11" x14ac:dyDescent="0.3">
      <c r="A235">
        <f t="shared" si="4"/>
        <v>25</v>
      </c>
      <c r="B235">
        <f>IF(D235="CPA","Excl",MAX(B$210:B234)+1)</f>
        <v>24</v>
      </c>
      <c r="C235" t="s">
        <v>220</v>
      </c>
      <c r="D235" t="s">
        <v>21</v>
      </c>
      <c r="E235">
        <v>137</v>
      </c>
      <c r="F235">
        <v>134</v>
      </c>
      <c r="I235">
        <v>185</v>
      </c>
      <c r="K235" s="6">
        <f>IFERROR(LARGE(E235:J235,1),0)+IF($D$2&gt;=2,IFERROR(LARGE(E235:J235,2),0),0)+IF($D$2&gt;=3,IFERROR(LARGE(E235:J235,3),0),0)+IF($D$2&gt;=4,IFERROR(LARGE(E235:J235,4),0),0)+IF($D$2&gt;=5,IFERROR(LARGE(E235:J235,5),0),0)+IF($D$2&gt;=6,IFERROR(LARGE(E235:J235,6),0),0)</f>
        <v>456</v>
      </c>
    </row>
    <row r="236" spans="1:11" x14ac:dyDescent="0.3">
      <c r="A236">
        <f t="shared" si="4"/>
        <v>26</v>
      </c>
      <c r="B236">
        <f>IF(D236="CPA","Excl",MAX(B$210:B235)+1)</f>
        <v>25</v>
      </c>
      <c r="C236" t="s">
        <v>235</v>
      </c>
      <c r="D236" t="s">
        <v>23</v>
      </c>
      <c r="F236">
        <v>105</v>
      </c>
      <c r="G236">
        <v>150</v>
      </c>
      <c r="I236">
        <v>184</v>
      </c>
      <c r="K236" s="6">
        <f>IFERROR(LARGE(E236:J236,1),0)+IF($D$2&gt;=2,IFERROR(LARGE(E236:J236,2),0),0)+IF($D$2&gt;=3,IFERROR(LARGE(E236:J236,3),0),0)+IF($D$2&gt;=4,IFERROR(LARGE(E236:J236,4),0),0)+IF($D$2&gt;=5,IFERROR(LARGE(E236:J236,5),0),0)+IF($D$2&gt;=6,IFERROR(LARGE(E236:J236,6),0),0)</f>
        <v>439</v>
      </c>
    </row>
    <row r="237" spans="1:11" x14ac:dyDescent="0.3">
      <c r="A237">
        <f t="shared" si="4"/>
        <v>27</v>
      </c>
      <c r="B237">
        <f>IF(D237="CPA","Excl",MAX(B$210:B236)+1)</f>
        <v>26</v>
      </c>
      <c r="C237" t="s">
        <v>207</v>
      </c>
      <c r="D237" t="s">
        <v>23</v>
      </c>
      <c r="E237">
        <v>209</v>
      </c>
      <c r="H237">
        <v>227</v>
      </c>
      <c r="K237" s="6">
        <f>IFERROR(LARGE(E237:J237,1),0)+IF($D$2&gt;=2,IFERROR(LARGE(E237:J237,2),0),0)+IF($D$2&gt;=3,IFERROR(LARGE(E237:J237,3),0),0)+IF($D$2&gt;=4,IFERROR(LARGE(E237:J237,4),0),0)+IF($D$2&gt;=5,IFERROR(LARGE(E237:J237,5),0),0)+IF($D$2&gt;=6,IFERROR(LARGE(E237:J237,6),0),0)</f>
        <v>436</v>
      </c>
    </row>
    <row r="238" spans="1:11" x14ac:dyDescent="0.3">
      <c r="A238">
        <f t="shared" si="4"/>
        <v>28</v>
      </c>
      <c r="B238">
        <f>IF(D238="CPA","Excl",MAX(B$210:B237)+1)</f>
        <v>27</v>
      </c>
      <c r="C238" t="s">
        <v>210</v>
      </c>
      <c r="D238" t="s">
        <v>30</v>
      </c>
      <c r="E238">
        <v>196</v>
      </c>
      <c r="F238">
        <v>211</v>
      </c>
      <c r="K238" s="6">
        <f>IFERROR(LARGE(E238:J238,1),0)+IF($D$2&gt;=2,IFERROR(LARGE(E238:J238,2),0),0)+IF($D$2&gt;=3,IFERROR(LARGE(E238:J238,3),0),0)+IF($D$2&gt;=4,IFERROR(LARGE(E238:J238,4),0),0)+IF($D$2&gt;=5,IFERROR(LARGE(E238:J238,5),0),0)+IF($D$2&gt;=6,IFERROR(LARGE(E238:J238,6),0),0)</f>
        <v>407</v>
      </c>
    </row>
    <row r="239" spans="1:11" x14ac:dyDescent="0.3">
      <c r="A239">
        <f t="shared" si="4"/>
        <v>29</v>
      </c>
      <c r="B239">
        <f>IF(D239="CPA","Excl",MAX(B$210:B238)+1)</f>
        <v>28</v>
      </c>
      <c r="C239" t="s">
        <v>225</v>
      </c>
      <c r="D239" t="s">
        <v>362</v>
      </c>
      <c r="E239">
        <v>120</v>
      </c>
      <c r="F239">
        <v>121</v>
      </c>
      <c r="G239">
        <v>142</v>
      </c>
      <c r="K239" s="6">
        <f>IFERROR(LARGE(E239:J239,1),0)+IF($D$2&gt;=2,IFERROR(LARGE(E239:J239,2),0),0)+IF($D$2&gt;=3,IFERROR(LARGE(E239:J239,3),0),0)+IF($D$2&gt;=4,IFERROR(LARGE(E239:J239,4),0),0)+IF($D$2&gt;=5,IFERROR(LARGE(E239:J239,5),0),0)+IF($D$2&gt;=6,IFERROR(LARGE(E239:J239,6),0),0)</f>
        <v>383</v>
      </c>
    </row>
    <row r="240" spans="1:11" x14ac:dyDescent="0.3">
      <c r="A240">
        <f t="shared" si="4"/>
        <v>30</v>
      </c>
      <c r="B240">
        <f>IF(D240="CPA","Excl",MAX(B$210:B239)+1)</f>
        <v>29</v>
      </c>
      <c r="C240" t="s">
        <v>231</v>
      </c>
      <c r="D240" t="s">
        <v>47</v>
      </c>
      <c r="F240">
        <v>165</v>
      </c>
      <c r="H240">
        <v>199</v>
      </c>
      <c r="K240" s="6">
        <f>IFERROR(LARGE(E240:J240,1),0)+IF($D$2&gt;=2,IFERROR(LARGE(E240:J240,2),0),0)+IF($D$2&gt;=3,IFERROR(LARGE(E240:J240,3),0),0)+IF($D$2&gt;=4,IFERROR(LARGE(E240:J240,4),0),0)+IF($D$2&gt;=5,IFERROR(LARGE(E240:J240,5),0),0)+IF($D$2&gt;=6,IFERROR(LARGE(E240:J240,6),0),0)</f>
        <v>364</v>
      </c>
    </row>
    <row r="241" spans="1:11" x14ac:dyDescent="0.3">
      <c r="A241">
        <f t="shared" si="4"/>
        <v>31</v>
      </c>
      <c r="B241">
        <f>IF(D241="CPA","Excl",MAX(B$210:B240)+1)</f>
        <v>30</v>
      </c>
      <c r="C241" t="s">
        <v>218</v>
      </c>
      <c r="D241" t="s">
        <v>19</v>
      </c>
      <c r="E241">
        <v>142</v>
      </c>
      <c r="F241">
        <v>162</v>
      </c>
      <c r="K241" s="6">
        <f>IFERROR(LARGE(E241:J241,1),0)+IF($D$2&gt;=2,IFERROR(LARGE(E241:J241,2),0),0)+IF($D$2&gt;=3,IFERROR(LARGE(E241:J241,3),0),0)+IF($D$2&gt;=4,IFERROR(LARGE(E241:J241,4),0),0)+IF($D$2&gt;=5,IFERROR(LARGE(E241:J241,5),0),0)+IF($D$2&gt;=6,IFERROR(LARGE(E241:J241,6),0),0)</f>
        <v>304</v>
      </c>
    </row>
    <row r="242" spans="1:11" x14ac:dyDescent="0.3">
      <c r="A242">
        <f t="shared" si="4"/>
        <v>32</v>
      </c>
      <c r="B242">
        <f>IF(D242="CPA","Excl",MAX(B$210:B241)+1)</f>
        <v>31</v>
      </c>
      <c r="C242" t="s">
        <v>227</v>
      </c>
      <c r="D242" t="s">
        <v>21</v>
      </c>
      <c r="F242">
        <v>285</v>
      </c>
      <c r="K242" s="6">
        <f>IFERROR(LARGE(E242:J242,1),0)+IF($D$2&gt;=2,IFERROR(LARGE(E242:J242,2),0),0)+IF($D$2&gt;=3,IFERROR(LARGE(E242:J242,3),0),0)+IF($D$2&gt;=4,IFERROR(LARGE(E242:J242,4),0),0)+IF($D$2&gt;=5,IFERROR(LARGE(E242:J242,5),0),0)+IF($D$2&gt;=6,IFERROR(LARGE(E242:J242,6),0),0)</f>
        <v>285</v>
      </c>
    </row>
    <row r="243" spans="1:11" x14ac:dyDescent="0.3">
      <c r="A243">
        <f t="shared" si="4"/>
        <v>33</v>
      </c>
      <c r="B243">
        <f>IF(D243="CPA","Excl",MAX(B$210:B242)+1)</f>
        <v>32</v>
      </c>
      <c r="C243" t="s">
        <v>387</v>
      </c>
      <c r="D243" t="s">
        <v>41</v>
      </c>
      <c r="I243">
        <v>277</v>
      </c>
      <c r="K243" s="6">
        <f>IFERROR(LARGE(E243:J243,1),0)+IF($D$2&gt;=2,IFERROR(LARGE(E243:J243,2),0),0)+IF($D$2&gt;=3,IFERROR(LARGE(E243:J243,3),0),0)+IF($D$2&gt;=4,IFERROR(LARGE(E243:J243,4),0),0)+IF($D$2&gt;=5,IFERROR(LARGE(E243:J243,5),0),0)+IF($D$2&gt;=6,IFERROR(LARGE(E243:J243,6),0),0)</f>
        <v>277</v>
      </c>
    </row>
    <row r="244" spans="1:11" x14ac:dyDescent="0.3">
      <c r="A244">
        <f t="shared" si="4"/>
        <v>34</v>
      </c>
      <c r="B244">
        <f>IF(D244="CPA","Excl",MAX(B$210:B243)+1)</f>
        <v>33</v>
      </c>
      <c r="C244" t="s">
        <v>228</v>
      </c>
      <c r="D244" t="s">
        <v>16</v>
      </c>
      <c r="F244">
        <v>272</v>
      </c>
      <c r="K244" s="6">
        <f>IFERROR(LARGE(E244:J244,1),0)+IF($D$2&gt;=2,IFERROR(LARGE(E244:J244,2),0),0)+IF($D$2&gt;=3,IFERROR(LARGE(E244:J244,3),0),0)+IF($D$2&gt;=4,IFERROR(LARGE(E244:J244,4),0),0)+IF($D$2&gt;=5,IFERROR(LARGE(E244:J244,5),0),0)+IF($D$2&gt;=6,IFERROR(LARGE(E244:J244,6),0),0)</f>
        <v>272</v>
      </c>
    </row>
    <row r="245" spans="1:11" x14ac:dyDescent="0.3">
      <c r="A245">
        <f t="shared" si="4"/>
        <v>35</v>
      </c>
      <c r="B245">
        <f>IF(D245="CPA","Excl",MAX(B$210:B244)+1)</f>
        <v>34</v>
      </c>
      <c r="C245" t="s">
        <v>335</v>
      </c>
      <c r="D245" t="s">
        <v>21</v>
      </c>
      <c r="H245">
        <v>258</v>
      </c>
      <c r="K245" s="6">
        <f>IFERROR(LARGE(E245:J245,1),0)+IF($D$2&gt;=2,IFERROR(LARGE(E245:J245,2),0),0)+IF($D$2&gt;=3,IFERROR(LARGE(E245:J245,3),0),0)+IF($D$2&gt;=4,IFERROR(LARGE(E245:J245,4),0),0)+IF($D$2&gt;=5,IFERROR(LARGE(E245:J245,5),0),0)+IF($D$2&gt;=6,IFERROR(LARGE(E245:J245,6),0),0)</f>
        <v>258</v>
      </c>
    </row>
    <row r="246" spans="1:11" x14ac:dyDescent="0.3">
      <c r="A246">
        <f t="shared" si="4"/>
        <v>36</v>
      </c>
      <c r="B246">
        <f>IF(D246="CPA","Excl",MAX(B$210:B245)+1)</f>
        <v>35</v>
      </c>
      <c r="C246" t="s">
        <v>226</v>
      </c>
      <c r="D246" t="s">
        <v>41</v>
      </c>
      <c r="E246">
        <v>101</v>
      </c>
      <c r="H246">
        <v>136</v>
      </c>
      <c r="K246" s="6">
        <f>IFERROR(LARGE(E246:J246,1),0)+IF($D$2&gt;=2,IFERROR(LARGE(E246:J246,2),0),0)+IF($D$2&gt;=3,IFERROR(LARGE(E246:J246,3),0),0)+IF($D$2&gt;=4,IFERROR(LARGE(E246:J246,4),0),0)+IF($D$2&gt;=5,IFERROR(LARGE(E246:J246,5),0),0)+IF($D$2&gt;=6,IFERROR(LARGE(E246:J246,6),0),0)</f>
        <v>237</v>
      </c>
    </row>
    <row r="247" spans="1:11" x14ac:dyDescent="0.3">
      <c r="A247">
        <f t="shared" si="4"/>
        <v>37</v>
      </c>
      <c r="B247">
        <f>IF(D247="CPA","Excl",MAX(B$210:B246)+1)</f>
        <v>36</v>
      </c>
      <c r="C247" t="s">
        <v>105</v>
      </c>
      <c r="D247" t="s">
        <v>367</v>
      </c>
      <c r="H247">
        <v>235</v>
      </c>
      <c r="K247" s="6">
        <f>IFERROR(LARGE(E247:J247,1),0)+IF($D$2&gt;=2,IFERROR(LARGE(E247:J247,2),0),0)+IF($D$2&gt;=3,IFERROR(LARGE(E247:J247,3),0),0)+IF($D$2&gt;=4,IFERROR(LARGE(E247:J247,4),0),0)+IF($D$2&gt;=5,IFERROR(LARGE(E247:J247,5),0),0)+IF($D$2&gt;=6,IFERROR(LARGE(E247:J247,6),0),0)</f>
        <v>235</v>
      </c>
    </row>
    <row r="248" spans="1:11" x14ac:dyDescent="0.3">
      <c r="A248">
        <f t="shared" si="4"/>
        <v>38</v>
      </c>
      <c r="B248">
        <f>IF(D248="CPA","Excl",MAX(B$210:B247)+1)</f>
        <v>37</v>
      </c>
      <c r="C248" t="s">
        <v>391</v>
      </c>
      <c r="D248" t="s">
        <v>12</v>
      </c>
      <c r="I248">
        <v>207</v>
      </c>
      <c r="K248" s="6">
        <f>IFERROR(LARGE(E248:J248,1),0)+IF($D$2&gt;=2,IFERROR(LARGE(E248:J248,2),0),0)+IF($D$2&gt;=3,IFERROR(LARGE(E248:J248,3),0),0)+IF($D$2&gt;=4,IFERROR(LARGE(E248:J248,4),0),0)+IF($D$2&gt;=5,IFERROR(LARGE(E248:J248,5),0),0)+IF($D$2&gt;=6,IFERROR(LARGE(E248:J248,6),0),0)</f>
        <v>207</v>
      </c>
    </row>
    <row r="249" spans="1:11" x14ac:dyDescent="0.3">
      <c r="A249">
        <f t="shared" si="4"/>
        <v>39</v>
      </c>
      <c r="B249">
        <f>IF(D249="CPA","Excl",MAX(B$210:B248)+1)</f>
        <v>38</v>
      </c>
      <c r="C249" t="s">
        <v>213</v>
      </c>
      <c r="D249" t="s">
        <v>32</v>
      </c>
      <c r="E249">
        <v>188</v>
      </c>
      <c r="K249" s="6">
        <f>IFERROR(LARGE(E249:J249,1),0)+IF($D$2&gt;=2,IFERROR(LARGE(E249:J249,2),0),0)+IF($D$2&gt;=3,IFERROR(LARGE(E249:J249,3),0),0)+IF($D$2&gt;=4,IFERROR(LARGE(E249:J249,4),0),0)+IF($D$2&gt;=5,IFERROR(LARGE(E249:J249,5),0),0)+IF($D$2&gt;=6,IFERROR(LARGE(E249:J249,6),0),0)</f>
        <v>188</v>
      </c>
    </row>
    <row r="250" spans="1:11" x14ac:dyDescent="0.3">
      <c r="A250">
        <f t="shared" si="4"/>
        <v>40</v>
      </c>
      <c r="B250">
        <f>IF(D250="CPA","Excl",MAX(B$210:B249)+1)</f>
        <v>39</v>
      </c>
      <c r="C250" t="s">
        <v>216</v>
      </c>
      <c r="D250" t="s">
        <v>32</v>
      </c>
      <c r="E250">
        <v>151</v>
      </c>
      <c r="K250" s="6">
        <f>IFERROR(LARGE(E250:J250,1),0)+IF($D$2&gt;=2,IFERROR(LARGE(E250:J250,2),0),0)+IF($D$2&gt;=3,IFERROR(LARGE(E250:J250,3),0),0)+IF($D$2&gt;=4,IFERROR(LARGE(E250:J250,4),0),0)+IF($D$2&gt;=5,IFERROR(LARGE(E250:J250,5),0),0)+IF($D$2&gt;=6,IFERROR(LARGE(E250:J250,6),0),0)</f>
        <v>151</v>
      </c>
    </row>
    <row r="251" spans="1:11" x14ac:dyDescent="0.3">
      <c r="A251">
        <f t="shared" si="4"/>
        <v>41</v>
      </c>
      <c r="B251">
        <f>IF(D251="CPA","Excl",MAX(B$210:B250)+1)</f>
        <v>40</v>
      </c>
      <c r="C251" t="s">
        <v>222</v>
      </c>
      <c r="D251" t="s">
        <v>23</v>
      </c>
      <c r="E251">
        <v>132</v>
      </c>
      <c r="K251" s="6">
        <f>IFERROR(LARGE(E251:J251,1),0)+IF($D$2&gt;=2,IFERROR(LARGE(E251:J251,2),0),0)+IF($D$2&gt;=3,IFERROR(LARGE(E251:J251,3),0),0)+IF($D$2&gt;=4,IFERROR(LARGE(E251:J251,4),0),0)+IF($D$2&gt;=5,IFERROR(LARGE(E251:J251,5),0),0)+IF($D$2&gt;=6,IFERROR(LARGE(E251:J251,6),0),0)</f>
        <v>132</v>
      </c>
    </row>
    <row r="252" spans="1:11" x14ac:dyDescent="0.3">
      <c r="A252">
        <f t="shared" si="4"/>
        <v>42</v>
      </c>
      <c r="B252">
        <f>IF(D252="CPA","Excl",MAX(B$210:B251)+1)</f>
        <v>41</v>
      </c>
      <c r="C252" t="s">
        <v>236</v>
      </c>
      <c r="D252" t="s">
        <v>57</v>
      </c>
      <c r="F252">
        <v>93</v>
      </c>
      <c r="K252" s="6">
        <f>IFERROR(LARGE(E252:J252,1),0)+IF($D$2&gt;=2,IFERROR(LARGE(E252:J252,2),0),0)+IF($D$2&gt;=3,IFERROR(LARGE(E252:J252,3),0),0)+IF($D$2&gt;=4,IFERROR(LARGE(E252:J252,4),0),0)+IF($D$2&gt;=5,IFERROR(LARGE(E252:J252,5),0),0)+IF($D$2&gt;=6,IFERROR(LARGE(E252:J252,6),0),0)</f>
        <v>93</v>
      </c>
    </row>
    <row r="254" spans="1:11" s="1" customFormat="1" x14ac:dyDescent="0.3">
      <c r="C254" s="1" t="s">
        <v>238</v>
      </c>
      <c r="I254"/>
    </row>
    <row r="255" spans="1:11" x14ac:dyDescent="0.3">
      <c r="A255">
        <v>1</v>
      </c>
      <c r="B255">
        <f>IF(D255="CPA","Excl",MAX(B$254:B254)+1)</f>
        <v>1</v>
      </c>
      <c r="C255" t="s">
        <v>240</v>
      </c>
      <c r="D255" t="s">
        <v>12</v>
      </c>
      <c r="E255">
        <v>276</v>
      </c>
      <c r="G255">
        <v>271</v>
      </c>
      <c r="H255">
        <v>279</v>
      </c>
      <c r="I255">
        <v>288</v>
      </c>
      <c r="K255" s="6">
        <f>IFERROR(LARGE(E255:J255,1),0)+IF($D$2&gt;=2,IFERROR(LARGE(E255:J255,2),0),0)+IF($D$2&gt;=3,IFERROR(LARGE(E255:J255,3),0),0)+IF($D$2&gt;=4,IFERROR(LARGE(E255:J255,4),0),0)+IF($D$2&gt;=5,IFERROR(LARGE(E255:J255,5),0),0)+IF($D$2&gt;=6,IFERROR(LARGE(E255:J255,6),0),0)</f>
        <v>1114</v>
      </c>
    </row>
    <row r="256" spans="1:11" x14ac:dyDescent="0.3">
      <c r="A256">
        <f>A255+1</f>
        <v>2</v>
      </c>
      <c r="B256" t="str">
        <f>IF(D256="CPA","Excl",MAX(B$254:B255)+1)</f>
        <v>Excl</v>
      </c>
      <c r="C256" t="s">
        <v>245</v>
      </c>
      <c r="D256" t="s">
        <v>14</v>
      </c>
      <c r="E256">
        <v>235</v>
      </c>
      <c r="F256">
        <v>220</v>
      </c>
      <c r="G256">
        <v>265</v>
      </c>
      <c r="H256">
        <v>280</v>
      </c>
      <c r="I256">
        <v>289</v>
      </c>
      <c r="K256" s="6">
        <f>IFERROR(LARGE(E256:J256,1),0)+IF($D$2&gt;=2,IFERROR(LARGE(E256:J256,2),0),0)+IF($D$2&gt;=3,IFERROR(LARGE(E256:J256,3),0),0)+IF($D$2&gt;=4,IFERROR(LARGE(E256:J256,4),0),0)+IF($D$2&gt;=5,IFERROR(LARGE(E256:J256,5),0),0)+IF($D$2&gt;=6,IFERROR(LARGE(E256:J256,6),0),0)</f>
        <v>1069</v>
      </c>
    </row>
    <row r="257" spans="1:11" x14ac:dyDescent="0.3">
      <c r="A257">
        <f t="shared" ref="A257:A298" si="5">A256+1</f>
        <v>3</v>
      </c>
      <c r="B257">
        <f>IF(D257="CPA","Excl",MAX(B$254:B256)+1)</f>
        <v>2</v>
      </c>
      <c r="C257" t="s">
        <v>241</v>
      </c>
      <c r="D257" t="s">
        <v>16</v>
      </c>
      <c r="E257">
        <v>269</v>
      </c>
      <c r="F257">
        <v>260</v>
      </c>
      <c r="G257">
        <v>258</v>
      </c>
      <c r="I257">
        <v>272</v>
      </c>
      <c r="K257" s="6">
        <f>IFERROR(LARGE(E257:J257,1),0)+IF($D$2&gt;=2,IFERROR(LARGE(E257:J257,2),0),0)+IF($D$2&gt;=3,IFERROR(LARGE(E257:J257,3),0),0)+IF($D$2&gt;=4,IFERROR(LARGE(E257:J257,4),0),0)+IF($D$2&gt;=5,IFERROR(LARGE(E257:J257,5),0),0)+IF($D$2&gt;=6,IFERROR(LARGE(E257:J257,6),0),0)</f>
        <v>1059</v>
      </c>
    </row>
    <row r="258" spans="1:11" x14ac:dyDescent="0.3">
      <c r="A258">
        <f t="shared" si="5"/>
        <v>4</v>
      </c>
      <c r="B258">
        <f>IF(D258="CPA","Excl",MAX(B$254:B257)+1)</f>
        <v>3</v>
      </c>
      <c r="C258" t="s">
        <v>242</v>
      </c>
      <c r="D258" t="s">
        <v>51</v>
      </c>
      <c r="E258">
        <v>258</v>
      </c>
      <c r="F258">
        <v>252</v>
      </c>
      <c r="G258">
        <v>259</v>
      </c>
      <c r="H258">
        <v>260</v>
      </c>
      <c r="I258">
        <v>278</v>
      </c>
      <c r="K258" s="6">
        <f>IFERROR(LARGE(E258:J258,1),0)+IF($D$2&gt;=2,IFERROR(LARGE(E258:J258,2),0),0)+IF($D$2&gt;=3,IFERROR(LARGE(E258:J258,3),0),0)+IF($D$2&gt;=4,IFERROR(LARGE(E258:J258,4),0),0)+IF($D$2&gt;=5,IFERROR(LARGE(E258:J258,5),0),0)+IF($D$2&gt;=6,IFERROR(LARGE(E258:J258,6),0),0)</f>
        <v>1055</v>
      </c>
    </row>
    <row r="259" spans="1:11" x14ac:dyDescent="0.3">
      <c r="A259">
        <f t="shared" si="5"/>
        <v>5</v>
      </c>
      <c r="B259">
        <f>IF(D259="CPA","Excl",MAX(B$254:B258)+1)</f>
        <v>4</v>
      </c>
      <c r="C259" t="s">
        <v>244</v>
      </c>
      <c r="D259" t="s">
        <v>41</v>
      </c>
      <c r="E259">
        <v>239</v>
      </c>
      <c r="F259">
        <v>231</v>
      </c>
      <c r="G259">
        <v>252</v>
      </c>
      <c r="H259">
        <v>247</v>
      </c>
      <c r="I259">
        <v>275</v>
      </c>
      <c r="K259" s="6">
        <f>IFERROR(LARGE(E259:J259,1),0)+IF($D$2&gt;=2,IFERROR(LARGE(E259:J259,2),0),0)+IF($D$2&gt;=3,IFERROR(LARGE(E259:J259,3),0),0)+IF($D$2&gt;=4,IFERROR(LARGE(E259:J259,4),0),0)+IF($D$2&gt;=5,IFERROR(LARGE(E259:J259,5),0),0)+IF($D$2&gt;=6,IFERROR(LARGE(E259:J259,6),0),0)</f>
        <v>1013</v>
      </c>
    </row>
    <row r="260" spans="1:11" x14ac:dyDescent="0.3">
      <c r="A260">
        <f t="shared" si="5"/>
        <v>6</v>
      </c>
      <c r="B260">
        <f>IF(D260="CPA","Excl",MAX(B$254:B259)+1)</f>
        <v>5</v>
      </c>
      <c r="C260" t="s">
        <v>247</v>
      </c>
      <c r="D260" t="s">
        <v>19</v>
      </c>
      <c r="E260">
        <v>225</v>
      </c>
      <c r="G260">
        <v>235</v>
      </c>
      <c r="H260">
        <v>249</v>
      </c>
      <c r="I260">
        <v>260</v>
      </c>
      <c r="K260" s="6">
        <f>IFERROR(LARGE(E260:J260,1),0)+IF($D$2&gt;=2,IFERROR(LARGE(E260:J260,2),0),0)+IF($D$2&gt;=3,IFERROR(LARGE(E260:J260,3),0),0)+IF($D$2&gt;=4,IFERROR(LARGE(E260:J260,4),0),0)+IF($D$2&gt;=5,IFERROR(LARGE(E260:J260,5),0),0)+IF($D$2&gt;=6,IFERROR(LARGE(E260:J260,6),0),0)</f>
        <v>969</v>
      </c>
    </row>
    <row r="261" spans="1:11" x14ac:dyDescent="0.3">
      <c r="A261">
        <f t="shared" si="5"/>
        <v>7</v>
      </c>
      <c r="B261">
        <f>IF(D261="CPA","Excl",MAX(B$254:B260)+1)</f>
        <v>6</v>
      </c>
      <c r="C261" t="s">
        <v>261</v>
      </c>
      <c r="D261" t="s">
        <v>16</v>
      </c>
      <c r="F261">
        <v>225</v>
      </c>
      <c r="G261">
        <v>240</v>
      </c>
      <c r="H261">
        <v>236</v>
      </c>
      <c r="I261">
        <v>263</v>
      </c>
      <c r="K261" s="6">
        <f>IFERROR(LARGE(E261:J261,1),0)+IF($D$2&gt;=2,IFERROR(LARGE(E261:J261,2),0),0)+IF($D$2&gt;=3,IFERROR(LARGE(E261:J261,3),0),0)+IF($D$2&gt;=4,IFERROR(LARGE(E261:J261,4),0),0)+IF($D$2&gt;=5,IFERROR(LARGE(E261:J261,5),0),0)+IF($D$2&gt;=6,IFERROR(LARGE(E261:J261,6),0),0)</f>
        <v>964</v>
      </c>
    </row>
    <row r="262" spans="1:11" x14ac:dyDescent="0.3">
      <c r="A262">
        <f t="shared" si="5"/>
        <v>8</v>
      </c>
      <c r="B262">
        <f>IF(D262="CPA","Excl",MAX(B$254:B261)+1)</f>
        <v>7</v>
      </c>
      <c r="C262" t="s">
        <v>249</v>
      </c>
      <c r="D262" t="s">
        <v>23</v>
      </c>
      <c r="E262">
        <v>222</v>
      </c>
      <c r="F262">
        <v>218</v>
      </c>
      <c r="G262">
        <v>241</v>
      </c>
      <c r="H262">
        <v>238</v>
      </c>
      <c r="I262">
        <v>258</v>
      </c>
      <c r="K262" s="6">
        <f>IFERROR(LARGE(E262:J262,1),0)+IF($D$2&gt;=2,IFERROR(LARGE(E262:J262,2),0),0)+IF($D$2&gt;=3,IFERROR(LARGE(E262:J262,3),0),0)+IF($D$2&gt;=4,IFERROR(LARGE(E262:J262,4),0),0)+IF($D$2&gt;=5,IFERROR(LARGE(E262:J262,5),0),0)+IF($D$2&gt;=6,IFERROR(LARGE(E262:J262,6),0),0)</f>
        <v>959</v>
      </c>
    </row>
    <row r="263" spans="1:11" x14ac:dyDescent="0.3">
      <c r="A263">
        <f t="shared" si="5"/>
        <v>9</v>
      </c>
      <c r="B263">
        <f>IF(D263="CPA","Excl",MAX(B$254:B262)+1)</f>
        <v>8</v>
      </c>
      <c r="C263" t="s">
        <v>251</v>
      </c>
      <c r="D263" t="s">
        <v>16</v>
      </c>
      <c r="E263">
        <v>197</v>
      </c>
      <c r="F263">
        <v>184</v>
      </c>
      <c r="G263">
        <v>211</v>
      </c>
      <c r="H263">
        <v>232</v>
      </c>
      <c r="I263">
        <v>255</v>
      </c>
      <c r="K263" s="6">
        <f>IFERROR(LARGE(E263:J263,1),0)+IF($D$2&gt;=2,IFERROR(LARGE(E263:J263,2),0),0)+IF($D$2&gt;=3,IFERROR(LARGE(E263:J263,3),0),0)+IF($D$2&gt;=4,IFERROR(LARGE(E263:J263,4),0),0)+IF($D$2&gt;=5,IFERROR(LARGE(E263:J263,5),0),0)+IF($D$2&gt;=6,IFERROR(LARGE(E263:J263,6),0),0)</f>
        <v>895</v>
      </c>
    </row>
    <row r="264" spans="1:11" x14ac:dyDescent="0.3">
      <c r="A264">
        <f t="shared" si="5"/>
        <v>10</v>
      </c>
      <c r="B264">
        <f>IF(D264="CPA","Excl",MAX(B$254:B263)+1)</f>
        <v>9</v>
      </c>
      <c r="C264" t="s">
        <v>250</v>
      </c>
      <c r="D264" t="s">
        <v>367</v>
      </c>
      <c r="E264">
        <v>217</v>
      </c>
      <c r="F264">
        <v>214</v>
      </c>
      <c r="H264">
        <v>180</v>
      </c>
      <c r="I264">
        <v>226</v>
      </c>
      <c r="K264" s="6">
        <f>IFERROR(LARGE(E264:J264,1),0)+IF($D$2&gt;=2,IFERROR(LARGE(E264:J264,2),0),0)+IF($D$2&gt;=3,IFERROR(LARGE(E264:J264,3),0),0)+IF($D$2&gt;=4,IFERROR(LARGE(E264:J264,4),0),0)+IF($D$2&gt;=5,IFERROR(LARGE(E264:J264,5),0),0)+IF($D$2&gt;=6,IFERROR(LARGE(E264:J264,6),0),0)</f>
        <v>837</v>
      </c>
    </row>
    <row r="265" spans="1:11" x14ac:dyDescent="0.3">
      <c r="A265">
        <f t="shared" si="5"/>
        <v>11</v>
      </c>
      <c r="B265">
        <f>IF(D265="CPA","Excl",MAX(B$254:B264)+1)</f>
        <v>10</v>
      </c>
      <c r="C265" t="s">
        <v>239</v>
      </c>
      <c r="D265" t="s">
        <v>16</v>
      </c>
      <c r="E265">
        <v>282</v>
      </c>
      <c r="G265">
        <v>273</v>
      </c>
      <c r="H265">
        <v>278</v>
      </c>
      <c r="K265" s="6">
        <f>IFERROR(LARGE(E265:J265,1),0)+IF($D$2&gt;=2,IFERROR(LARGE(E265:J265,2),0),0)+IF($D$2&gt;=3,IFERROR(LARGE(E265:J265,3),0),0)+IF($D$2&gt;=4,IFERROR(LARGE(E265:J265,4),0),0)+IF($D$2&gt;=5,IFERROR(LARGE(E265:J265,5),0),0)+IF($D$2&gt;=6,IFERROR(LARGE(E265:J265,6),0),0)</f>
        <v>833</v>
      </c>
    </row>
    <row r="266" spans="1:11" x14ac:dyDescent="0.3">
      <c r="A266">
        <f t="shared" si="5"/>
        <v>12</v>
      </c>
      <c r="B266">
        <f>IF(D266="CPA","Excl",MAX(B$254:B265)+1)</f>
        <v>11</v>
      </c>
      <c r="C266" t="s">
        <v>246</v>
      </c>
      <c r="D266" t="s">
        <v>41</v>
      </c>
      <c r="E266">
        <v>227</v>
      </c>
      <c r="F266">
        <v>193</v>
      </c>
      <c r="G266">
        <v>201</v>
      </c>
      <c r="H266">
        <v>209</v>
      </c>
      <c r="K266" s="6">
        <f>IFERROR(LARGE(E266:J266,1),0)+IF($D$2&gt;=2,IFERROR(LARGE(E266:J266,2),0),0)+IF($D$2&gt;=3,IFERROR(LARGE(E266:J266,3),0),0)+IF($D$2&gt;=4,IFERROR(LARGE(E266:J266,4),0),0)+IF($D$2&gt;=5,IFERROR(LARGE(E266:J266,5),0),0)+IF($D$2&gt;=6,IFERROR(LARGE(E266:J266,6),0),0)</f>
        <v>830</v>
      </c>
    </row>
    <row r="267" spans="1:11" x14ac:dyDescent="0.3">
      <c r="A267">
        <f t="shared" si="5"/>
        <v>13</v>
      </c>
      <c r="B267">
        <f>IF(D267="CPA","Excl",MAX(B$254:B266)+1)</f>
        <v>12</v>
      </c>
      <c r="C267" t="s">
        <v>252</v>
      </c>
      <c r="D267" t="s">
        <v>32</v>
      </c>
      <c r="E267">
        <v>195</v>
      </c>
      <c r="F267">
        <v>201</v>
      </c>
      <c r="G267">
        <v>208</v>
      </c>
      <c r="H267">
        <v>210</v>
      </c>
      <c r="K267" s="6">
        <f>IFERROR(LARGE(E267:J267,1),0)+IF($D$2&gt;=2,IFERROR(LARGE(E267:J267,2),0),0)+IF($D$2&gt;=3,IFERROR(LARGE(E267:J267,3),0),0)+IF($D$2&gt;=4,IFERROR(LARGE(E267:J267,4),0),0)+IF($D$2&gt;=5,IFERROR(LARGE(E267:J267,5),0),0)+IF($D$2&gt;=6,IFERROR(LARGE(E267:J267,6),0),0)</f>
        <v>814</v>
      </c>
    </row>
    <row r="268" spans="1:11" x14ac:dyDescent="0.3">
      <c r="A268">
        <f t="shared" si="5"/>
        <v>14</v>
      </c>
      <c r="B268">
        <f>IF(D268="CPA","Excl",MAX(B$254:B267)+1)</f>
        <v>13</v>
      </c>
      <c r="C268" t="s">
        <v>268</v>
      </c>
      <c r="D268" t="s">
        <v>12</v>
      </c>
      <c r="F268">
        <v>153</v>
      </c>
      <c r="G268">
        <v>181</v>
      </c>
      <c r="H268">
        <v>185</v>
      </c>
      <c r="I268">
        <v>237</v>
      </c>
      <c r="K268" s="6">
        <f>IFERROR(LARGE(E268:J268,1),0)+IF($D$2&gt;=2,IFERROR(LARGE(E268:J268,2),0),0)+IF($D$2&gt;=3,IFERROR(LARGE(E268:J268,3),0),0)+IF($D$2&gt;=4,IFERROR(LARGE(E268:J268,4),0),0)+IF($D$2&gt;=5,IFERROR(LARGE(E268:J268,5),0),0)+IF($D$2&gt;=6,IFERROR(LARGE(E268:J268,6),0),0)</f>
        <v>756</v>
      </c>
    </row>
    <row r="269" spans="1:11" x14ac:dyDescent="0.3">
      <c r="A269">
        <f t="shared" si="5"/>
        <v>15</v>
      </c>
      <c r="B269">
        <f>IF(D269="CPA","Excl",MAX(B$254:B268)+1)</f>
        <v>14</v>
      </c>
      <c r="C269" t="s">
        <v>260</v>
      </c>
      <c r="D269" t="s">
        <v>367</v>
      </c>
      <c r="F269">
        <v>245</v>
      </c>
      <c r="G269">
        <v>242</v>
      </c>
      <c r="I269">
        <v>266</v>
      </c>
      <c r="K269" s="6">
        <f>IFERROR(LARGE(E269:J269,1),0)+IF($D$2&gt;=2,IFERROR(LARGE(E269:J269,2),0),0)+IF($D$2&gt;=3,IFERROR(LARGE(E269:J269,3),0),0)+IF($D$2&gt;=4,IFERROR(LARGE(E269:J269,4),0),0)+IF($D$2&gt;=5,IFERROR(LARGE(E269:J269,5),0),0)+IF($D$2&gt;=6,IFERROR(LARGE(E269:J269,6),0),0)</f>
        <v>753</v>
      </c>
    </row>
    <row r="270" spans="1:11" x14ac:dyDescent="0.3">
      <c r="A270">
        <f t="shared" si="5"/>
        <v>16</v>
      </c>
      <c r="B270">
        <f>IF(D270="CPA","Excl",MAX(B$254:B269)+1)</f>
        <v>15</v>
      </c>
      <c r="C270" t="s">
        <v>256</v>
      </c>
      <c r="D270" t="s">
        <v>367</v>
      </c>
      <c r="E270">
        <v>152</v>
      </c>
      <c r="F270">
        <v>142</v>
      </c>
      <c r="H270">
        <v>174</v>
      </c>
      <c r="I270">
        <v>215</v>
      </c>
      <c r="K270" s="6">
        <f>IFERROR(LARGE(E270:J270,1),0)+IF($D$2&gt;=2,IFERROR(LARGE(E270:J270,2),0),0)+IF($D$2&gt;=3,IFERROR(LARGE(E270:J270,3),0),0)+IF($D$2&gt;=4,IFERROR(LARGE(E270:J270,4),0),0)+IF($D$2&gt;=5,IFERROR(LARGE(E270:J270,5),0),0)+IF($D$2&gt;=6,IFERROR(LARGE(E270:J270,6),0),0)</f>
        <v>683</v>
      </c>
    </row>
    <row r="271" spans="1:11" x14ac:dyDescent="0.3">
      <c r="A271">
        <f t="shared" si="5"/>
        <v>17</v>
      </c>
      <c r="B271">
        <f>IF(D271="CPA","Excl",MAX(B$254:B270)+1)</f>
        <v>16</v>
      </c>
      <c r="C271" t="s">
        <v>264</v>
      </c>
      <c r="D271" t="s">
        <v>19</v>
      </c>
      <c r="F271">
        <v>209</v>
      </c>
      <c r="H271">
        <v>207</v>
      </c>
      <c r="I271">
        <v>245</v>
      </c>
      <c r="K271" s="6">
        <f>IFERROR(LARGE(E271:J271,1),0)+IF($D$2&gt;=2,IFERROR(LARGE(E271:J271,2),0),0)+IF($D$2&gt;=3,IFERROR(LARGE(E271:J271,3),0),0)+IF($D$2&gt;=4,IFERROR(LARGE(E271:J271,4),0),0)+IF($D$2&gt;=5,IFERROR(LARGE(E271:J271,5),0),0)+IF($D$2&gt;=6,IFERROR(LARGE(E271:J271,6),0),0)</f>
        <v>661</v>
      </c>
    </row>
    <row r="272" spans="1:11" x14ac:dyDescent="0.3">
      <c r="A272">
        <f t="shared" si="5"/>
        <v>18</v>
      </c>
      <c r="B272">
        <f>IF(D272="CPA","Excl",MAX(B$254:B271)+1)</f>
        <v>17</v>
      </c>
      <c r="C272" t="s">
        <v>267</v>
      </c>
      <c r="D272" t="s">
        <v>12</v>
      </c>
      <c r="F272">
        <v>187</v>
      </c>
      <c r="H272">
        <v>228</v>
      </c>
      <c r="I272">
        <v>244</v>
      </c>
      <c r="K272" s="6">
        <f>IFERROR(LARGE(E272:J272,1),0)+IF($D$2&gt;=2,IFERROR(LARGE(E272:J272,2),0),0)+IF($D$2&gt;=3,IFERROR(LARGE(E272:J272,3),0),0)+IF($D$2&gt;=4,IFERROR(LARGE(E272:J272,4),0),0)+IF($D$2&gt;=5,IFERROR(LARGE(E272:J272,5),0),0)+IF($D$2&gt;=6,IFERROR(LARGE(E272:J272,6),0),0)</f>
        <v>659</v>
      </c>
    </row>
    <row r="273" spans="1:11" x14ac:dyDescent="0.3">
      <c r="A273">
        <f t="shared" si="5"/>
        <v>19</v>
      </c>
      <c r="B273">
        <f>IF(D273="CPA","Excl",MAX(B$254:B272)+1)</f>
        <v>18</v>
      </c>
      <c r="C273" t="s">
        <v>258</v>
      </c>
      <c r="D273" t="s">
        <v>41</v>
      </c>
      <c r="E273">
        <v>136</v>
      </c>
      <c r="F273">
        <v>128</v>
      </c>
      <c r="H273">
        <v>159</v>
      </c>
      <c r="I273">
        <v>211</v>
      </c>
      <c r="K273" s="6">
        <f>IFERROR(LARGE(E273:J273,1),0)+IF($D$2&gt;=2,IFERROR(LARGE(E273:J273,2),0),0)+IF($D$2&gt;=3,IFERROR(LARGE(E273:J273,3),0),0)+IF($D$2&gt;=4,IFERROR(LARGE(E273:J273,4),0),0)+IF($D$2&gt;=5,IFERROR(LARGE(E273:J273,5),0),0)+IF($D$2&gt;=6,IFERROR(LARGE(E273:J273,6),0),0)</f>
        <v>634</v>
      </c>
    </row>
    <row r="274" spans="1:11" x14ac:dyDescent="0.3">
      <c r="A274">
        <f t="shared" si="5"/>
        <v>20</v>
      </c>
      <c r="B274">
        <f>IF(D274="CPA","Excl",MAX(B$254:B273)+1)</f>
        <v>19</v>
      </c>
      <c r="C274" t="s">
        <v>253</v>
      </c>
      <c r="D274" t="s">
        <v>12</v>
      </c>
      <c r="E274">
        <v>192</v>
      </c>
      <c r="G274">
        <v>206</v>
      </c>
      <c r="H274">
        <v>202</v>
      </c>
      <c r="K274" s="6">
        <f>IFERROR(LARGE(E274:J274,1),0)+IF($D$2&gt;=2,IFERROR(LARGE(E274:J274,2),0),0)+IF($D$2&gt;=3,IFERROR(LARGE(E274:J274,3),0),0)+IF($D$2&gt;=4,IFERROR(LARGE(E274:J274,4),0),0)+IF($D$2&gt;=5,IFERROR(LARGE(E274:J274,5),0),0)+IF($D$2&gt;=6,IFERROR(LARGE(E274:J274,6),0),0)</f>
        <v>600</v>
      </c>
    </row>
    <row r="275" spans="1:11" x14ac:dyDescent="0.3">
      <c r="A275">
        <f t="shared" si="5"/>
        <v>21</v>
      </c>
      <c r="B275">
        <f>IF(D275="CPA","Excl",MAX(B$254:B274)+1)</f>
        <v>20</v>
      </c>
      <c r="C275" t="s">
        <v>257</v>
      </c>
      <c r="D275" t="s">
        <v>19</v>
      </c>
      <c r="E275">
        <v>140</v>
      </c>
      <c r="F275">
        <v>135</v>
      </c>
      <c r="G275">
        <v>143</v>
      </c>
      <c r="H275">
        <v>172</v>
      </c>
      <c r="K275" s="6">
        <f>IFERROR(LARGE(E275:J275,1),0)+IF($D$2&gt;=2,IFERROR(LARGE(E275:J275,2),0),0)+IF($D$2&gt;=3,IFERROR(LARGE(E275:J275,3),0),0)+IF($D$2&gt;=4,IFERROR(LARGE(E275:J275,4),0),0)+IF($D$2&gt;=5,IFERROR(LARGE(E275:J275,5),0),0)+IF($D$2&gt;=6,IFERROR(LARGE(E275:J275,6),0),0)</f>
        <v>590</v>
      </c>
    </row>
    <row r="276" spans="1:11" x14ac:dyDescent="0.3">
      <c r="A276">
        <f t="shared" si="5"/>
        <v>22</v>
      </c>
      <c r="B276">
        <f>IF(D276="CPA","Excl",MAX(B$254:B275)+1)</f>
        <v>21</v>
      </c>
      <c r="C276" t="s">
        <v>259</v>
      </c>
      <c r="D276" t="s">
        <v>362</v>
      </c>
      <c r="E276">
        <v>103</v>
      </c>
      <c r="F276">
        <v>107</v>
      </c>
      <c r="G276">
        <v>130</v>
      </c>
      <c r="H276">
        <v>129</v>
      </c>
      <c r="I276">
        <v>182</v>
      </c>
      <c r="K276" s="6">
        <f>IFERROR(LARGE(E276:J276,1),0)+IF($D$2&gt;=2,IFERROR(LARGE(E276:J276,2),0),0)+IF($D$2&gt;=3,IFERROR(LARGE(E276:J276,3),0),0)+IF($D$2&gt;=4,IFERROR(LARGE(E276:J276,4),0),0)+IF($D$2&gt;=5,IFERROR(LARGE(E276:J276,5),0),0)+IF($D$2&gt;=6,IFERROR(LARGE(E276:J276,6),0),0)</f>
        <v>548</v>
      </c>
    </row>
    <row r="277" spans="1:11" x14ac:dyDescent="0.3">
      <c r="A277">
        <f t="shared" si="5"/>
        <v>23</v>
      </c>
      <c r="B277">
        <f>IF(D277="CPA","Excl",MAX(B$254:B276)+1)</f>
        <v>22</v>
      </c>
      <c r="C277" t="s">
        <v>248</v>
      </c>
      <c r="D277" t="s">
        <v>30</v>
      </c>
      <c r="E277">
        <v>224</v>
      </c>
      <c r="G277">
        <v>225</v>
      </c>
      <c r="K277" s="6">
        <f>IFERROR(LARGE(E277:J277,1),0)+IF($D$2&gt;=2,IFERROR(LARGE(E277:J277,2),0),0)+IF($D$2&gt;=3,IFERROR(LARGE(E277:J277,3),0),0)+IF($D$2&gt;=4,IFERROR(LARGE(E277:J277,4),0),0)+IF($D$2&gt;=5,IFERROR(LARGE(E277:J277,5),0),0)+IF($D$2&gt;=6,IFERROR(LARGE(E277:J277,6),0),0)</f>
        <v>449</v>
      </c>
    </row>
    <row r="278" spans="1:11" x14ac:dyDescent="0.3">
      <c r="A278">
        <f t="shared" si="5"/>
        <v>24</v>
      </c>
      <c r="B278">
        <f>IF(D278="CPA","Excl",MAX(B$254:B277)+1)</f>
        <v>23</v>
      </c>
      <c r="C278" t="s">
        <v>275</v>
      </c>
      <c r="D278" t="s">
        <v>362</v>
      </c>
      <c r="G278">
        <v>229</v>
      </c>
      <c r="H278">
        <v>219</v>
      </c>
      <c r="K278" s="6">
        <f>IFERROR(LARGE(E278:J278,1),0)+IF($D$2&gt;=2,IFERROR(LARGE(E278:J278,2),0),0)+IF($D$2&gt;=3,IFERROR(LARGE(E278:J278,3),0),0)+IF($D$2&gt;=4,IFERROR(LARGE(E278:J278,4),0),0)+IF($D$2&gt;=5,IFERROR(LARGE(E278:J278,5),0),0)+IF($D$2&gt;=6,IFERROR(LARGE(E278:J278,6),0),0)</f>
        <v>448</v>
      </c>
    </row>
    <row r="279" spans="1:11" x14ac:dyDescent="0.3">
      <c r="A279">
        <f t="shared" si="5"/>
        <v>25</v>
      </c>
      <c r="B279" t="str">
        <f>IF(D279="CPA","Excl",MAX(B$254:B278)+1)</f>
        <v>Excl</v>
      </c>
      <c r="C279" t="s">
        <v>271</v>
      </c>
      <c r="D279" t="s">
        <v>14</v>
      </c>
      <c r="F279">
        <v>117</v>
      </c>
      <c r="H279">
        <v>142</v>
      </c>
      <c r="I279">
        <v>189</v>
      </c>
      <c r="K279" s="6">
        <f>IFERROR(LARGE(E279:J279,1),0)+IF($D$2&gt;=2,IFERROR(LARGE(E279:J279,2),0),0)+IF($D$2&gt;=3,IFERROR(LARGE(E279:J279,3),0),0)+IF($D$2&gt;=4,IFERROR(LARGE(E279:J279,4),0),0)+IF($D$2&gt;=5,IFERROR(LARGE(E279:J279,5),0),0)+IF($D$2&gt;=6,IFERROR(LARGE(E279:J279,6),0),0)</f>
        <v>448</v>
      </c>
    </row>
    <row r="280" spans="1:11" x14ac:dyDescent="0.3">
      <c r="A280">
        <f t="shared" si="5"/>
        <v>26</v>
      </c>
      <c r="B280" t="str">
        <f>IF(D280="CPA","Excl",MAX(B$254:B279)+1)</f>
        <v>Excl</v>
      </c>
      <c r="C280" t="s">
        <v>254</v>
      </c>
      <c r="D280" t="s">
        <v>14</v>
      </c>
      <c r="E280">
        <v>186</v>
      </c>
      <c r="I280">
        <v>243</v>
      </c>
      <c r="K280" s="6">
        <f>IFERROR(LARGE(E280:J280,1),0)+IF($D$2&gt;=2,IFERROR(LARGE(E280:J280,2),0),0)+IF($D$2&gt;=3,IFERROR(LARGE(E280:J280,3),0),0)+IF($D$2&gt;=4,IFERROR(LARGE(E280:J280,4),0),0)+IF($D$2&gt;=5,IFERROR(LARGE(E280:J280,5),0),0)+IF($D$2&gt;=6,IFERROR(LARGE(E280:J280,6),0),0)</f>
        <v>429</v>
      </c>
    </row>
    <row r="281" spans="1:11" x14ac:dyDescent="0.3">
      <c r="A281">
        <f t="shared" si="5"/>
        <v>27</v>
      </c>
      <c r="B281">
        <f>IF(D281="CPA","Excl",MAX(B$254:B280)+1)</f>
        <v>24</v>
      </c>
      <c r="C281" t="s">
        <v>276</v>
      </c>
      <c r="D281" t="s">
        <v>23</v>
      </c>
      <c r="G281">
        <v>182</v>
      </c>
      <c r="I281">
        <v>227</v>
      </c>
      <c r="K281" s="6">
        <f>IFERROR(LARGE(E281:J281,1),0)+IF($D$2&gt;=2,IFERROR(LARGE(E281:J281,2),0),0)+IF($D$2&gt;=3,IFERROR(LARGE(E281:J281,3),0),0)+IF($D$2&gt;=4,IFERROR(LARGE(E281:J281,4),0),0)+IF($D$2&gt;=5,IFERROR(LARGE(E281:J281,5),0),0)+IF($D$2&gt;=6,IFERROR(LARGE(E281:J281,6),0),0)</f>
        <v>409</v>
      </c>
    </row>
    <row r="282" spans="1:11" x14ac:dyDescent="0.3">
      <c r="A282">
        <f t="shared" si="5"/>
        <v>28</v>
      </c>
      <c r="B282">
        <f>IF(D282="CPA","Excl",MAX(B$254:B281)+1)</f>
        <v>25</v>
      </c>
      <c r="C282" t="s">
        <v>266</v>
      </c>
      <c r="D282" t="s">
        <v>51</v>
      </c>
      <c r="F282">
        <v>195</v>
      </c>
      <c r="G282">
        <v>202</v>
      </c>
      <c r="K282" s="6">
        <f>IFERROR(LARGE(E282:J282,1),0)+IF($D$2&gt;=2,IFERROR(LARGE(E282:J282,2),0),0)+IF($D$2&gt;=3,IFERROR(LARGE(E282:J282,3),0),0)+IF($D$2&gt;=4,IFERROR(LARGE(E282:J282,4),0),0)+IF($D$2&gt;=5,IFERROR(LARGE(E282:J282,5),0),0)+IF($D$2&gt;=6,IFERROR(LARGE(E282:J282,6),0),0)</f>
        <v>397</v>
      </c>
    </row>
    <row r="283" spans="1:11" x14ac:dyDescent="0.3">
      <c r="A283">
        <f t="shared" si="5"/>
        <v>29</v>
      </c>
      <c r="B283">
        <f>IF(D283="CPA","Excl",MAX(B$254:B282)+1)</f>
        <v>26</v>
      </c>
      <c r="C283" t="s">
        <v>243</v>
      </c>
      <c r="D283" t="s">
        <v>30</v>
      </c>
      <c r="E283">
        <v>253</v>
      </c>
      <c r="K283" s="6">
        <f>IFERROR(LARGE(E283:J283,1),0)+IF($D$2&gt;=2,IFERROR(LARGE(E283:J283,2),0),0)+IF($D$2&gt;=3,IFERROR(LARGE(E283:J283,3),0),0)+IF($D$2&gt;=4,IFERROR(LARGE(E283:J283,4),0),0)+IF($D$2&gt;=5,IFERROR(LARGE(E283:J283,5),0),0)+IF($D$2&gt;=6,IFERROR(LARGE(E283:J283,6),0),0)</f>
        <v>253</v>
      </c>
    </row>
    <row r="284" spans="1:11" x14ac:dyDescent="0.3">
      <c r="A284">
        <f t="shared" si="5"/>
        <v>30</v>
      </c>
      <c r="B284">
        <f>IF(D284="CPA","Excl",MAX(B$254:B283)+1)</f>
        <v>27</v>
      </c>
      <c r="C284" t="s">
        <v>262</v>
      </c>
      <c r="D284" t="s">
        <v>30</v>
      </c>
      <c r="F284">
        <v>224</v>
      </c>
      <c r="K284" s="6">
        <f>IFERROR(LARGE(E284:J284,1),0)+IF($D$2&gt;=2,IFERROR(LARGE(E284:J284,2),0),0)+IF($D$2&gt;=3,IFERROR(LARGE(E284:J284,3),0),0)+IF($D$2&gt;=4,IFERROR(LARGE(E284:J284,4),0),0)+IF($D$2&gt;=5,IFERROR(LARGE(E284:J284,5),0),0)+IF($D$2&gt;=6,IFERROR(LARGE(E284:J284,6),0),0)</f>
        <v>224</v>
      </c>
    </row>
    <row r="285" spans="1:11" x14ac:dyDescent="0.3">
      <c r="A285">
        <f t="shared" si="5"/>
        <v>31</v>
      </c>
      <c r="B285">
        <f>IF(D285="CPA","Excl",MAX(B$254:B284)+1)</f>
        <v>28</v>
      </c>
      <c r="C285" t="s">
        <v>272</v>
      </c>
      <c r="D285" t="s">
        <v>57</v>
      </c>
      <c r="E285">
        <v>106</v>
      </c>
      <c r="F285">
        <v>111</v>
      </c>
      <c r="K285" s="6">
        <f>IFERROR(LARGE(E285:J285,1),0)+IF($D$2&gt;=2,IFERROR(LARGE(E285:J285,2),0),0)+IF($D$2&gt;=3,IFERROR(LARGE(E285:J285,3),0),0)+IF($D$2&gt;=4,IFERROR(LARGE(E285:J285,4),0),0)+IF($D$2&gt;=5,IFERROR(LARGE(E285:J285,5),0),0)+IF($D$2&gt;=6,IFERROR(LARGE(E285:J285,6),0),0)</f>
        <v>217</v>
      </c>
    </row>
    <row r="286" spans="1:11" x14ac:dyDescent="0.3">
      <c r="A286">
        <f t="shared" si="5"/>
        <v>32</v>
      </c>
      <c r="B286">
        <f>IF(D286="CPA","Excl",MAX(B$254:B285)+1)</f>
        <v>29</v>
      </c>
      <c r="C286" t="s">
        <v>263</v>
      </c>
      <c r="D286" t="s">
        <v>362</v>
      </c>
      <c r="F286">
        <v>212</v>
      </c>
      <c r="K286" s="6">
        <f>IFERROR(LARGE(E286:J286,1),0)+IF($D$2&gt;=2,IFERROR(LARGE(E286:J286,2),0),0)+IF($D$2&gt;=3,IFERROR(LARGE(E286:J286,3),0),0)+IF($D$2&gt;=4,IFERROR(LARGE(E286:J286,4),0),0)+IF($D$2&gt;=5,IFERROR(LARGE(E286:J286,5),0),0)+IF($D$2&gt;=6,IFERROR(LARGE(E286:J286,6),0),0)</f>
        <v>212</v>
      </c>
    </row>
    <row r="287" spans="1:11" x14ac:dyDescent="0.3">
      <c r="A287">
        <f t="shared" si="5"/>
        <v>33</v>
      </c>
      <c r="B287">
        <f>IF(D287="CPA","Excl",MAX(B$254:B286)+1)</f>
        <v>30</v>
      </c>
      <c r="C287" t="s">
        <v>393</v>
      </c>
      <c r="D287" t="s">
        <v>41</v>
      </c>
      <c r="I287">
        <v>200</v>
      </c>
      <c r="K287" s="6">
        <f>IFERROR(LARGE(E287:J287,1),0)+IF($D$2&gt;=2,IFERROR(LARGE(E287:J287,2),0),0)+IF($D$2&gt;=3,IFERROR(LARGE(E287:J287,3),0),0)+IF($D$2&gt;=4,IFERROR(LARGE(E287:J287,4),0),0)+IF($D$2&gt;=5,IFERROR(LARGE(E287:J287,5),0),0)+IF($D$2&gt;=6,IFERROR(LARGE(E287:J287,6),0),0)</f>
        <v>200</v>
      </c>
    </row>
    <row r="288" spans="1:11" x14ac:dyDescent="0.3">
      <c r="A288">
        <f t="shared" si="5"/>
        <v>34</v>
      </c>
      <c r="B288">
        <f>IF(D288="CPA","Excl",MAX(B$254:B287)+1)</f>
        <v>31</v>
      </c>
      <c r="C288" t="s">
        <v>265</v>
      </c>
      <c r="D288" t="s">
        <v>30</v>
      </c>
      <c r="F288">
        <v>199</v>
      </c>
      <c r="K288" s="6">
        <f>IFERROR(LARGE(E288:J288,1),0)+IF($D$2&gt;=2,IFERROR(LARGE(E288:J288,2),0),0)+IF($D$2&gt;=3,IFERROR(LARGE(E288:J288,3),0),0)+IF($D$2&gt;=4,IFERROR(LARGE(E288:J288,4),0),0)+IF($D$2&gt;=5,IFERROR(LARGE(E288:J288,5),0),0)+IF($D$2&gt;=6,IFERROR(LARGE(E288:J288,6),0),0)</f>
        <v>199</v>
      </c>
    </row>
    <row r="289" spans="1:11" x14ac:dyDescent="0.3">
      <c r="A289">
        <f t="shared" si="5"/>
        <v>35</v>
      </c>
      <c r="B289">
        <f>IF(D289="CPA","Excl",MAX(B$254:B288)+1)</f>
        <v>32</v>
      </c>
      <c r="C289" t="s">
        <v>340</v>
      </c>
      <c r="D289" t="s">
        <v>367</v>
      </c>
      <c r="H289">
        <v>186</v>
      </c>
      <c r="K289" s="6">
        <f>IFERROR(LARGE(E289:J289,1),0)+IF($D$2&gt;=2,IFERROR(LARGE(E289:J289,2),0),0)+IF($D$2&gt;=3,IFERROR(LARGE(E289:J289,3),0),0)+IF($D$2&gt;=4,IFERROR(LARGE(E289:J289,4),0),0)+IF($D$2&gt;=5,IFERROR(LARGE(E289:J289,5),0),0)+IF($D$2&gt;=6,IFERROR(LARGE(E289:J289,6),0),0)</f>
        <v>186</v>
      </c>
    </row>
    <row r="290" spans="1:11" x14ac:dyDescent="0.3">
      <c r="A290">
        <f t="shared" si="5"/>
        <v>36</v>
      </c>
      <c r="B290">
        <f>IF(D290="CPA","Excl",MAX(B$254:B289)+1)</f>
        <v>33</v>
      </c>
      <c r="C290" t="s">
        <v>255</v>
      </c>
      <c r="D290" t="s">
        <v>47</v>
      </c>
      <c r="E290">
        <v>180</v>
      </c>
      <c r="K290" s="6">
        <f>IFERROR(LARGE(E290:J290,1),0)+IF($D$2&gt;=2,IFERROR(LARGE(E290:J290,2),0),0)+IF($D$2&gt;=3,IFERROR(LARGE(E290:J290,3),0),0)+IF($D$2&gt;=4,IFERROR(LARGE(E290:J290,4),0),0)+IF($D$2&gt;=5,IFERROR(LARGE(E290:J290,5),0),0)+IF($D$2&gt;=6,IFERROR(LARGE(E290:J290,6),0),0)</f>
        <v>180</v>
      </c>
    </row>
    <row r="291" spans="1:11" x14ac:dyDescent="0.3">
      <c r="A291">
        <f t="shared" si="5"/>
        <v>37</v>
      </c>
      <c r="B291">
        <f>IF(D291="CPA","Excl",MAX(B$254:B290)+1)</f>
        <v>34</v>
      </c>
      <c r="C291" t="s">
        <v>277</v>
      </c>
      <c r="D291" t="s">
        <v>16</v>
      </c>
      <c r="G291">
        <v>176</v>
      </c>
      <c r="K291" s="6">
        <f>IFERROR(LARGE(E291:J291,1),0)+IF($D$2&gt;=2,IFERROR(LARGE(E291:J291,2),0),0)+IF($D$2&gt;=3,IFERROR(LARGE(E291:J291,3),0),0)+IF($D$2&gt;=4,IFERROR(LARGE(E291:J291,4),0),0)+IF($D$2&gt;=5,IFERROR(LARGE(E291:J291,5),0),0)+IF($D$2&gt;=6,IFERROR(LARGE(E291:J291,6),0),0)</f>
        <v>176</v>
      </c>
    </row>
    <row r="292" spans="1:11" x14ac:dyDescent="0.3">
      <c r="A292">
        <f t="shared" si="5"/>
        <v>38</v>
      </c>
      <c r="B292">
        <f>IF(D292="CPA","Excl",MAX(B$254:B291)+1)</f>
        <v>35</v>
      </c>
      <c r="C292" t="s">
        <v>278</v>
      </c>
      <c r="D292" t="s">
        <v>16</v>
      </c>
      <c r="G292">
        <v>170</v>
      </c>
      <c r="K292" s="6">
        <f>IFERROR(LARGE(E292:J292,1),0)+IF($D$2&gt;=2,IFERROR(LARGE(E292:J292,2),0),0)+IF($D$2&gt;=3,IFERROR(LARGE(E292:J292,3),0),0)+IF($D$2&gt;=4,IFERROR(LARGE(E292:J292,4),0),0)+IF($D$2&gt;=5,IFERROR(LARGE(E292:J292,5),0),0)+IF($D$2&gt;=6,IFERROR(LARGE(E292:J292,6),0),0)</f>
        <v>170</v>
      </c>
    </row>
    <row r="293" spans="1:11" x14ac:dyDescent="0.3">
      <c r="A293">
        <f t="shared" si="5"/>
        <v>39</v>
      </c>
      <c r="B293">
        <f>IF(D293="CPA","Excl",MAX(B$254:B292)+1)</f>
        <v>36</v>
      </c>
      <c r="C293" t="s">
        <v>279</v>
      </c>
      <c r="D293" t="s">
        <v>19</v>
      </c>
      <c r="G293">
        <v>169</v>
      </c>
      <c r="K293" s="6">
        <f>IFERROR(LARGE(E293:J293,1),0)+IF($D$2&gt;=2,IFERROR(LARGE(E293:J293,2),0),0)+IF($D$2&gt;=3,IFERROR(LARGE(E293:J293,3),0),0)+IF($D$2&gt;=4,IFERROR(LARGE(E293:J293,4),0),0)+IF($D$2&gt;=5,IFERROR(LARGE(E293:J293,5),0),0)+IF($D$2&gt;=6,IFERROR(LARGE(E293:J293,6),0),0)</f>
        <v>169</v>
      </c>
    </row>
    <row r="294" spans="1:11" x14ac:dyDescent="0.3">
      <c r="A294">
        <f t="shared" si="5"/>
        <v>40</v>
      </c>
      <c r="B294" t="str">
        <f>IF(D294="CPA","Excl",MAX(B$254:B293)+1)</f>
        <v>Excl</v>
      </c>
      <c r="C294" t="s">
        <v>269</v>
      </c>
      <c r="D294" t="s">
        <v>14</v>
      </c>
      <c r="F294">
        <v>146</v>
      </c>
      <c r="K294" s="6">
        <f>IFERROR(LARGE(E294:J294,1),0)+IF($D$2&gt;=2,IFERROR(LARGE(E294:J294,2),0),0)+IF($D$2&gt;=3,IFERROR(LARGE(E294:J294,3),0),0)+IF($D$2&gt;=4,IFERROR(LARGE(E294:J294,4),0),0)+IF($D$2&gt;=5,IFERROR(LARGE(E294:J294,5),0),0)+IF($D$2&gt;=6,IFERROR(LARGE(E294:J294,6),0),0)</f>
        <v>146</v>
      </c>
    </row>
    <row r="295" spans="1:11" x14ac:dyDescent="0.3">
      <c r="A295">
        <f t="shared" si="5"/>
        <v>41</v>
      </c>
      <c r="B295">
        <f>IF(D295="CPA","Excl",MAX(B$254:B294)+1)</f>
        <v>37</v>
      </c>
      <c r="C295" t="s">
        <v>351</v>
      </c>
      <c r="D295" t="s">
        <v>41</v>
      </c>
      <c r="H295">
        <v>126</v>
      </c>
      <c r="K295" s="6">
        <f>IFERROR(LARGE(E295:J295,1),0)+IF($D$2&gt;=2,IFERROR(LARGE(E295:J295,2),0),0)+IF($D$2&gt;=3,IFERROR(LARGE(E295:J295,3),0),0)+IF($D$2&gt;=4,IFERROR(LARGE(E295:J295,4),0),0)+IF($D$2&gt;=5,IFERROR(LARGE(E295:J295,5),0),0)+IF($D$2&gt;=6,IFERROR(LARGE(E295:J295,6),0),0)</f>
        <v>126</v>
      </c>
    </row>
    <row r="296" spans="1:11" x14ac:dyDescent="0.3">
      <c r="A296">
        <f t="shared" si="5"/>
        <v>42</v>
      </c>
      <c r="B296">
        <f>IF(D296="CPA","Excl",MAX(B$254:B295)+1)</f>
        <v>38</v>
      </c>
      <c r="C296" t="s">
        <v>270</v>
      </c>
      <c r="D296" t="s">
        <v>41</v>
      </c>
      <c r="F296">
        <v>119</v>
      </c>
      <c r="K296" s="6">
        <f>IFERROR(LARGE(E296:J296,1),0)+IF($D$2&gt;=2,IFERROR(LARGE(E296:J296,2),0),0)+IF($D$2&gt;=3,IFERROR(LARGE(E296:J296,3),0),0)+IF($D$2&gt;=4,IFERROR(LARGE(E296:J296,4),0),0)+IF($D$2&gt;=5,IFERROR(LARGE(E296:J296,5),0),0)+IF($D$2&gt;=6,IFERROR(LARGE(E296:J296,6),0),0)</f>
        <v>119</v>
      </c>
    </row>
    <row r="297" spans="1:11" x14ac:dyDescent="0.3">
      <c r="A297">
        <f t="shared" si="5"/>
        <v>43</v>
      </c>
      <c r="B297" t="str">
        <f>IF(D297="CPA","Excl",MAX(B$254:B296)+1)</f>
        <v>Excl</v>
      </c>
      <c r="C297" t="s">
        <v>273</v>
      </c>
      <c r="D297" t="s">
        <v>14</v>
      </c>
      <c r="F297">
        <v>110</v>
      </c>
      <c r="K297" s="6">
        <f>IFERROR(LARGE(E297:J297,1),0)+IF($D$2&gt;=2,IFERROR(LARGE(E297:J297,2),0),0)+IF($D$2&gt;=3,IFERROR(LARGE(E297:J297,3),0),0)+IF($D$2&gt;=4,IFERROR(LARGE(E297:J297,4),0),0)+IF($D$2&gt;=5,IFERROR(LARGE(E297:J297,5),0),0)+IF($D$2&gt;=6,IFERROR(LARGE(E297:J297,6),0),0)</f>
        <v>110</v>
      </c>
    </row>
    <row r="298" spans="1:11" x14ac:dyDescent="0.3">
      <c r="A298">
        <f t="shared" si="5"/>
        <v>44</v>
      </c>
      <c r="B298">
        <f>IF(D298="CPA","Excl",MAX(B$254:B297)+1)</f>
        <v>39</v>
      </c>
      <c r="C298" t="s">
        <v>274</v>
      </c>
      <c r="D298" t="s">
        <v>12</v>
      </c>
      <c r="F298">
        <v>104</v>
      </c>
      <c r="K298" s="6">
        <f>IFERROR(LARGE(E298:J298,1),0)+IF($D$2&gt;=2,IFERROR(LARGE(E298:J298,2),0),0)+IF($D$2&gt;=3,IFERROR(LARGE(E298:J298,3),0),0)+IF($D$2&gt;=4,IFERROR(LARGE(E298:J298,4),0),0)+IF($D$2&gt;=5,IFERROR(LARGE(E298:J298,5),0),0)+IF($D$2&gt;=6,IFERROR(LARGE(E298:J298,6),0),0)</f>
        <v>104</v>
      </c>
    </row>
    <row r="300" spans="1:11" s="1" customFormat="1" x14ac:dyDescent="0.3">
      <c r="C300" s="1" t="s">
        <v>280</v>
      </c>
      <c r="I300"/>
    </row>
    <row r="301" spans="1:11" x14ac:dyDescent="0.3">
      <c r="A301">
        <v>1</v>
      </c>
      <c r="B301">
        <f>IF(D301="CPA","Excl",MAX(B$300:B300)+1)</f>
        <v>1</v>
      </c>
      <c r="C301" t="s">
        <v>281</v>
      </c>
      <c r="D301" t="s">
        <v>21</v>
      </c>
      <c r="E301">
        <v>259</v>
      </c>
      <c r="F301">
        <v>264</v>
      </c>
      <c r="G301">
        <v>268</v>
      </c>
      <c r="H301">
        <v>263</v>
      </c>
      <c r="I301">
        <v>283</v>
      </c>
      <c r="K301" s="6">
        <f>IFERROR(LARGE(E301:J301,1),0)+IF($D$2&gt;=2,IFERROR(LARGE(E301:J301,2),0),0)+IF($D$2&gt;=3,IFERROR(LARGE(E301:J301,3),0),0)+IF($D$2&gt;=4,IFERROR(LARGE(E301:J301,4),0),0)+IF($D$2&gt;=5,IFERROR(LARGE(E301:J301,5),0),0)+IF($D$2&gt;=6,IFERROR(LARGE(E301:J301,6),0),0)</f>
        <v>1078</v>
      </c>
    </row>
    <row r="302" spans="1:11" x14ac:dyDescent="0.3">
      <c r="A302">
        <f>A301+1</f>
        <v>2</v>
      </c>
      <c r="B302">
        <f>IF(D302="CPA","Excl",MAX(B$300:B301)+1)</f>
        <v>2</v>
      </c>
      <c r="C302" t="s">
        <v>283</v>
      </c>
      <c r="D302" t="s">
        <v>32</v>
      </c>
      <c r="E302">
        <v>183</v>
      </c>
      <c r="F302">
        <v>227</v>
      </c>
      <c r="G302">
        <v>233</v>
      </c>
      <c r="H302">
        <v>251</v>
      </c>
      <c r="I302">
        <v>264</v>
      </c>
      <c r="K302" s="6">
        <f>IFERROR(LARGE(E302:J302,1),0)+IF($D$2&gt;=2,IFERROR(LARGE(E302:J302,2),0),0)+IF($D$2&gt;=3,IFERROR(LARGE(E302:J302,3),0),0)+IF($D$2&gt;=4,IFERROR(LARGE(E302:J302,4),0),0)+IF($D$2&gt;=5,IFERROR(LARGE(E302:J302,5),0),0)+IF($D$2&gt;=6,IFERROR(LARGE(E302:J302,6),0),0)</f>
        <v>975</v>
      </c>
    </row>
    <row r="303" spans="1:11" x14ac:dyDescent="0.3">
      <c r="A303">
        <f t="shared" ref="A303:A334" si="6">A302+1</f>
        <v>3</v>
      </c>
      <c r="B303">
        <f>IF(D303="CPA","Excl",MAX(B$300:B302)+1)</f>
        <v>3</v>
      </c>
      <c r="C303" t="s">
        <v>282</v>
      </c>
      <c r="D303" t="s">
        <v>362</v>
      </c>
      <c r="E303">
        <v>205</v>
      </c>
      <c r="F303">
        <v>188</v>
      </c>
      <c r="G303">
        <v>224</v>
      </c>
      <c r="H303">
        <v>214</v>
      </c>
      <c r="I303">
        <v>251</v>
      </c>
      <c r="K303" s="6">
        <f>IFERROR(LARGE(E303:J303,1),0)+IF($D$2&gt;=2,IFERROR(LARGE(E303:J303,2),0),0)+IF($D$2&gt;=3,IFERROR(LARGE(E303:J303,3),0),0)+IF($D$2&gt;=4,IFERROR(LARGE(E303:J303,4),0),0)+IF($D$2&gt;=5,IFERROR(LARGE(E303:J303,5),0),0)+IF($D$2&gt;=6,IFERROR(LARGE(E303:J303,6),0),0)</f>
        <v>894</v>
      </c>
    </row>
    <row r="304" spans="1:11" x14ac:dyDescent="0.3">
      <c r="A304">
        <f t="shared" si="6"/>
        <v>4</v>
      </c>
      <c r="B304">
        <f>IF(D304="CPA","Excl",MAX(B$300:B303)+1)</f>
        <v>4</v>
      </c>
      <c r="C304" t="s">
        <v>285</v>
      </c>
      <c r="D304" t="s">
        <v>19</v>
      </c>
      <c r="E304">
        <v>167</v>
      </c>
      <c r="F304">
        <v>175</v>
      </c>
      <c r="G304">
        <v>210</v>
      </c>
      <c r="H304">
        <v>203</v>
      </c>
      <c r="I304">
        <v>241</v>
      </c>
      <c r="K304" s="6">
        <f>IFERROR(LARGE(E304:J304,1),0)+IF($D$2&gt;=2,IFERROR(LARGE(E304:J304,2),0),0)+IF($D$2&gt;=3,IFERROR(LARGE(E304:J304,3),0),0)+IF($D$2&gt;=4,IFERROR(LARGE(E304:J304,4),0),0)+IF($D$2&gt;=5,IFERROR(LARGE(E304:J304,5),0),0)+IF($D$2&gt;=6,IFERROR(LARGE(E304:J304,6),0),0)</f>
        <v>829</v>
      </c>
    </row>
    <row r="305" spans="1:11" x14ac:dyDescent="0.3">
      <c r="A305">
        <f t="shared" si="6"/>
        <v>5</v>
      </c>
      <c r="B305">
        <f>IF(D305="CPA","Excl",MAX(B$300:B304)+1)</f>
        <v>5</v>
      </c>
      <c r="C305" t="s">
        <v>380</v>
      </c>
      <c r="D305" t="s">
        <v>16</v>
      </c>
      <c r="E305">
        <v>184</v>
      </c>
      <c r="G305">
        <v>198</v>
      </c>
      <c r="H305">
        <v>191</v>
      </c>
      <c r="I305">
        <v>247</v>
      </c>
      <c r="K305" s="6">
        <f>IFERROR(LARGE(E305:J305,1),0)+IF($D$2&gt;=2,IFERROR(LARGE(E305:J305,2),0),0)+IF($D$2&gt;=3,IFERROR(LARGE(E305:J305,3),0),0)+IF($D$2&gt;=4,IFERROR(LARGE(E305:J305,4),0),0)+IF($D$2&gt;=5,IFERROR(LARGE(E305:J305,5),0),0)+IF($D$2&gt;=6,IFERROR(LARGE(E305:J305,6),0),0)</f>
        <v>820</v>
      </c>
    </row>
    <row r="306" spans="1:11" x14ac:dyDescent="0.3">
      <c r="A306">
        <f t="shared" si="6"/>
        <v>6</v>
      </c>
      <c r="B306">
        <f>IF(D306="CPA","Excl",MAX(B$300:B305)+1)</f>
        <v>6</v>
      </c>
      <c r="C306" t="s">
        <v>287</v>
      </c>
      <c r="D306" t="s">
        <v>41</v>
      </c>
      <c r="E306">
        <v>156</v>
      </c>
      <c r="F306">
        <v>157</v>
      </c>
      <c r="G306">
        <v>179</v>
      </c>
      <c r="H306">
        <v>173</v>
      </c>
      <c r="I306">
        <v>216</v>
      </c>
      <c r="K306" s="6">
        <f>IFERROR(LARGE(E306:J306,1),0)+IF($D$2&gt;=2,IFERROR(LARGE(E306:J306,2),0),0)+IF($D$2&gt;=3,IFERROR(LARGE(E306:J306,3),0),0)+IF($D$2&gt;=4,IFERROR(LARGE(E306:J306,4),0),0)+IF($D$2&gt;=5,IFERROR(LARGE(E306:J306,5),0),0)+IF($D$2&gt;=6,IFERROR(LARGE(E306:J306,6),0),0)</f>
        <v>725</v>
      </c>
    </row>
    <row r="307" spans="1:11" x14ac:dyDescent="0.3">
      <c r="A307">
        <f t="shared" si="6"/>
        <v>7</v>
      </c>
      <c r="B307">
        <f>IF(D307="CPA","Excl",MAX(B$300:B306)+1)</f>
        <v>7</v>
      </c>
      <c r="C307" t="s">
        <v>381</v>
      </c>
      <c r="D307" t="s">
        <v>51</v>
      </c>
      <c r="E307">
        <v>173</v>
      </c>
      <c r="G307">
        <v>161</v>
      </c>
      <c r="H307">
        <v>163</v>
      </c>
      <c r="I307">
        <v>217</v>
      </c>
      <c r="K307" s="6">
        <f>IFERROR(LARGE(E307:J307,1),0)+IF($D$2&gt;=2,IFERROR(LARGE(E307:J307,2),0),0)+IF($D$2&gt;=3,IFERROR(LARGE(E307:J307,3),0),0)+IF($D$2&gt;=4,IFERROR(LARGE(E307:J307,4),0),0)+IF($D$2&gt;=5,IFERROR(LARGE(E307:J307,5),0),0)+IF($D$2&gt;=6,IFERROR(LARGE(E307:J307,6),0),0)</f>
        <v>714</v>
      </c>
    </row>
    <row r="308" spans="1:11" x14ac:dyDescent="0.3">
      <c r="A308">
        <f t="shared" si="6"/>
        <v>8</v>
      </c>
      <c r="B308">
        <f>IF(D308="CPA","Excl",MAX(B$300:B307)+1)</f>
        <v>8</v>
      </c>
      <c r="C308" t="s">
        <v>288</v>
      </c>
      <c r="D308" t="s">
        <v>12</v>
      </c>
      <c r="E308">
        <v>146</v>
      </c>
      <c r="F308">
        <v>131</v>
      </c>
      <c r="G308">
        <v>146</v>
      </c>
      <c r="H308">
        <v>155</v>
      </c>
      <c r="I308">
        <v>210</v>
      </c>
      <c r="K308" s="6">
        <f>IFERROR(LARGE(E308:J308,1),0)+IF($D$2&gt;=2,IFERROR(LARGE(E308:J308,2),0),0)+IF($D$2&gt;=3,IFERROR(LARGE(E308:J308,3),0),0)+IF($D$2&gt;=4,IFERROR(LARGE(E308:J308,4),0),0)+IF($D$2&gt;=5,IFERROR(LARGE(E308:J308,5),0),0)+IF($D$2&gt;=6,IFERROR(LARGE(E308:J308,6),0),0)</f>
        <v>657</v>
      </c>
    </row>
    <row r="309" spans="1:11" x14ac:dyDescent="0.3">
      <c r="A309">
        <f t="shared" si="6"/>
        <v>9</v>
      </c>
      <c r="B309">
        <f>IF(D309="CPA","Excl",MAX(B$300:B308)+1)</f>
        <v>9</v>
      </c>
      <c r="C309" t="s">
        <v>300</v>
      </c>
      <c r="D309" t="s">
        <v>19</v>
      </c>
      <c r="F309">
        <v>145</v>
      </c>
      <c r="G309">
        <v>157</v>
      </c>
      <c r="H309">
        <v>161</v>
      </c>
      <c r="I309">
        <v>186</v>
      </c>
      <c r="K309" s="6">
        <f>IFERROR(LARGE(E309:J309,1),0)+IF($D$2&gt;=2,IFERROR(LARGE(E309:J309,2),0),0)+IF($D$2&gt;=3,IFERROR(LARGE(E309:J309,3),0),0)+IF($D$2&gt;=4,IFERROR(LARGE(E309:J309,4),0),0)+IF($D$2&gt;=5,IFERROR(LARGE(E309:J309,5),0),0)+IF($D$2&gt;=6,IFERROR(LARGE(E309:J309,6),0),0)</f>
        <v>649</v>
      </c>
    </row>
    <row r="310" spans="1:11" x14ac:dyDescent="0.3">
      <c r="A310">
        <f t="shared" si="6"/>
        <v>10</v>
      </c>
      <c r="B310">
        <f>IF(D310="CPA","Excl",MAX(B$300:B309)+1)</f>
        <v>10</v>
      </c>
      <c r="C310" t="s">
        <v>290</v>
      </c>
      <c r="D310" t="s">
        <v>362</v>
      </c>
      <c r="E310">
        <v>130</v>
      </c>
      <c r="F310">
        <v>137</v>
      </c>
      <c r="G310">
        <v>154</v>
      </c>
      <c r="H310">
        <v>148</v>
      </c>
      <c r="I310">
        <v>201</v>
      </c>
      <c r="K310" s="6">
        <f>IFERROR(LARGE(E310:J310,1),0)+IF($D$2&gt;=2,IFERROR(LARGE(E310:J310,2),0),0)+IF($D$2&gt;=3,IFERROR(LARGE(E310:J310,3),0),0)+IF($D$2&gt;=4,IFERROR(LARGE(E310:J310,4),0),0)+IF($D$2&gt;=5,IFERROR(LARGE(E310:J310,5),0),0)+IF($D$2&gt;=6,IFERROR(LARGE(E310:J310,6),0),0)</f>
        <v>640</v>
      </c>
    </row>
    <row r="311" spans="1:11" x14ac:dyDescent="0.3">
      <c r="A311">
        <f t="shared" si="6"/>
        <v>11</v>
      </c>
      <c r="B311">
        <f>IF(D311="CPA","Excl",MAX(B$300:B310)+1)</f>
        <v>11</v>
      </c>
      <c r="C311" t="s">
        <v>302</v>
      </c>
      <c r="D311" t="s">
        <v>367</v>
      </c>
      <c r="E311">
        <v>121</v>
      </c>
      <c r="F311">
        <v>136</v>
      </c>
      <c r="G311">
        <v>149</v>
      </c>
      <c r="I311">
        <v>203</v>
      </c>
      <c r="K311" s="6">
        <f>IFERROR(LARGE(E311:J311,1),0)+IF($D$2&gt;=2,IFERROR(LARGE(E311:J311,2),0),0)+IF($D$2&gt;=3,IFERROR(LARGE(E311:J311,3),0),0)+IF($D$2&gt;=4,IFERROR(LARGE(E311:J311,4),0),0)+IF($D$2&gt;=5,IFERROR(LARGE(E311:J311,5),0),0)+IF($D$2&gt;=6,IFERROR(LARGE(E311:J311,6),0),0)</f>
        <v>609</v>
      </c>
    </row>
    <row r="312" spans="1:11" x14ac:dyDescent="0.3">
      <c r="A312">
        <f t="shared" si="6"/>
        <v>12</v>
      </c>
      <c r="B312">
        <f>IF(D312="CPA","Excl",MAX(B$300:B311)+1)</f>
        <v>12</v>
      </c>
      <c r="C312" t="s">
        <v>291</v>
      </c>
      <c r="D312" t="s">
        <v>12</v>
      </c>
      <c r="E312">
        <v>129</v>
      </c>
      <c r="F312">
        <v>126</v>
      </c>
      <c r="G312">
        <v>164</v>
      </c>
      <c r="H312">
        <v>153</v>
      </c>
      <c r="K312" s="6">
        <f>IFERROR(LARGE(E312:J312,1),0)+IF($D$2&gt;=2,IFERROR(LARGE(E312:J312,2),0),0)+IF($D$2&gt;=3,IFERROR(LARGE(E312:J312,3),0),0)+IF($D$2&gt;=4,IFERROR(LARGE(E312:J312,4),0),0)+IF($D$2&gt;=5,IFERROR(LARGE(E312:J312,5),0),0)+IF($D$2&gt;=6,IFERROR(LARGE(E312:J312,6),0),0)</f>
        <v>572</v>
      </c>
    </row>
    <row r="313" spans="1:11" x14ac:dyDescent="0.3">
      <c r="A313">
        <f t="shared" si="6"/>
        <v>13</v>
      </c>
      <c r="B313">
        <f>IF(D313="CPA","Excl",MAX(B$300:B312)+1)</f>
        <v>13</v>
      </c>
      <c r="C313" t="s">
        <v>284</v>
      </c>
      <c r="D313" t="s">
        <v>43</v>
      </c>
      <c r="E313">
        <v>168</v>
      </c>
      <c r="F313">
        <v>169</v>
      </c>
      <c r="G313">
        <v>191</v>
      </c>
      <c r="K313" s="6">
        <f>IFERROR(LARGE(E313:J313,1),0)+IF($D$2&gt;=2,IFERROR(LARGE(E313:J313,2),0),0)+IF($D$2&gt;=3,IFERROR(LARGE(E313:J313,3),0),0)+IF($D$2&gt;=4,IFERROR(LARGE(E313:J313,4),0),0)+IF($D$2&gt;=5,IFERROR(LARGE(E313:J313,5),0),0)+IF($D$2&gt;=6,IFERROR(LARGE(E313:J313,6),0),0)</f>
        <v>528</v>
      </c>
    </row>
    <row r="314" spans="1:11" x14ac:dyDescent="0.3">
      <c r="A314">
        <f t="shared" si="6"/>
        <v>14</v>
      </c>
      <c r="B314">
        <f>IF(D314="CPA","Excl",MAX(B$300:B313)+1)</f>
        <v>14</v>
      </c>
      <c r="C314" t="s">
        <v>293</v>
      </c>
      <c r="D314" t="s">
        <v>21</v>
      </c>
      <c r="E314">
        <v>113</v>
      </c>
      <c r="F314">
        <v>112</v>
      </c>
      <c r="G314">
        <v>147</v>
      </c>
      <c r="H314">
        <v>151</v>
      </c>
      <c r="K314" s="6">
        <f>IFERROR(LARGE(E314:J314,1),0)+IF($D$2&gt;=2,IFERROR(LARGE(E314:J314,2),0),0)+IF($D$2&gt;=3,IFERROR(LARGE(E314:J314,3),0),0)+IF($D$2&gt;=4,IFERROR(LARGE(E314:J314,4),0),0)+IF($D$2&gt;=5,IFERROR(LARGE(E314:J314,5),0),0)+IF($D$2&gt;=6,IFERROR(LARGE(E314:J314,6),0),0)</f>
        <v>523</v>
      </c>
    </row>
    <row r="315" spans="1:11" x14ac:dyDescent="0.3">
      <c r="A315">
        <f t="shared" si="6"/>
        <v>15</v>
      </c>
      <c r="B315">
        <f>IF(D315="CPA","Excl",MAX(B$300:B314)+1)</f>
        <v>15</v>
      </c>
      <c r="C315" t="s">
        <v>289</v>
      </c>
      <c r="D315" t="s">
        <v>367</v>
      </c>
      <c r="E315">
        <v>141</v>
      </c>
      <c r="F315">
        <v>149</v>
      </c>
      <c r="I315">
        <v>202</v>
      </c>
      <c r="K315" s="6">
        <f>IFERROR(LARGE(E315:J315,1),0)+IF($D$2&gt;=2,IFERROR(LARGE(E315:J315,2),0),0)+IF($D$2&gt;=3,IFERROR(LARGE(E315:J315,3),0),0)+IF($D$2&gt;=4,IFERROR(LARGE(E315:J315,4),0),0)+IF($D$2&gt;=5,IFERROR(LARGE(E315:J315,5),0),0)+IF($D$2&gt;=6,IFERROR(LARGE(E315:J315,6),0),0)</f>
        <v>492</v>
      </c>
    </row>
    <row r="316" spans="1:11" x14ac:dyDescent="0.3">
      <c r="A316">
        <f t="shared" si="6"/>
        <v>16</v>
      </c>
      <c r="B316" t="str">
        <f>IF(D316="CPA","Excl",MAX(B$300:B315)+1)</f>
        <v>Excl</v>
      </c>
      <c r="C316" t="s">
        <v>308</v>
      </c>
      <c r="D316" t="s">
        <v>14</v>
      </c>
      <c r="G316">
        <v>121</v>
      </c>
      <c r="H316">
        <v>124</v>
      </c>
      <c r="I316">
        <v>179</v>
      </c>
      <c r="K316" s="6">
        <f>IFERROR(LARGE(E316:J316,1),0)+IF($D$2&gt;=2,IFERROR(LARGE(E316:J316,2),0),0)+IF($D$2&gt;=3,IFERROR(LARGE(E316:J316,3),0),0)+IF($D$2&gt;=4,IFERROR(LARGE(E316:J316,4),0),0)+IF($D$2&gt;=5,IFERROR(LARGE(E316:J316,5),0),0)+IF($D$2&gt;=6,IFERROR(LARGE(E316:J316,6),0),0)</f>
        <v>424</v>
      </c>
    </row>
    <row r="317" spans="1:11" x14ac:dyDescent="0.3">
      <c r="A317">
        <f t="shared" si="6"/>
        <v>17</v>
      </c>
      <c r="B317">
        <f>IF(D317="CPA","Excl",MAX(B$300:B316)+1)</f>
        <v>16</v>
      </c>
      <c r="C317" t="s">
        <v>306</v>
      </c>
      <c r="D317" t="s">
        <v>41</v>
      </c>
      <c r="F317">
        <v>114</v>
      </c>
      <c r="G317">
        <v>138</v>
      </c>
      <c r="H317">
        <v>157</v>
      </c>
      <c r="K317" s="6">
        <f>IFERROR(LARGE(E317:J317,1),0)+IF($D$2&gt;=2,IFERROR(LARGE(E317:J317,2),0),0)+IF($D$2&gt;=3,IFERROR(LARGE(E317:J317,3),0),0)+IF($D$2&gt;=4,IFERROR(LARGE(E317:J317,4),0),0)+IF($D$2&gt;=5,IFERROR(LARGE(E317:J317,5),0),0)+IF($D$2&gt;=6,IFERROR(LARGE(E317:J317,6),0),0)</f>
        <v>409</v>
      </c>
    </row>
    <row r="318" spans="1:11" x14ac:dyDescent="0.3">
      <c r="A318">
        <f t="shared" si="6"/>
        <v>18</v>
      </c>
      <c r="B318">
        <f>IF(D318="CPA","Excl",MAX(B$300:B317)+1)</f>
        <v>17</v>
      </c>
      <c r="C318" t="s">
        <v>234</v>
      </c>
      <c r="D318" t="s">
        <v>23</v>
      </c>
      <c r="E318">
        <v>133</v>
      </c>
      <c r="F318">
        <v>123</v>
      </c>
      <c r="G318">
        <v>151</v>
      </c>
      <c r="K318" s="6">
        <f>IFERROR(LARGE(E318:J318,1),0)+IF($D$2&gt;=2,IFERROR(LARGE(E318:J318,2),0),0)+IF($D$2&gt;=3,IFERROR(LARGE(E318:J318,3),0),0)+IF($D$2&gt;=4,IFERROR(LARGE(E318:J318,4),0),0)+IF($D$2&gt;=5,IFERROR(LARGE(E318:J318,5),0),0)+IF($D$2&gt;=6,IFERROR(LARGE(E318:J318,6),0),0)</f>
        <v>407</v>
      </c>
    </row>
    <row r="319" spans="1:11" x14ac:dyDescent="0.3">
      <c r="A319">
        <f t="shared" si="6"/>
        <v>19</v>
      </c>
      <c r="B319">
        <f>IF(D319="CPA","Excl",MAX(B$300:B318)+1)</f>
        <v>18</v>
      </c>
      <c r="C319" t="s">
        <v>307</v>
      </c>
      <c r="D319" t="s">
        <v>47</v>
      </c>
      <c r="G319">
        <v>180</v>
      </c>
      <c r="I319">
        <v>218</v>
      </c>
      <c r="K319" s="6">
        <f>IFERROR(LARGE(E319:J319,1),0)+IF($D$2&gt;=2,IFERROR(LARGE(E319:J319,2),0),0)+IF($D$2&gt;=3,IFERROR(LARGE(E319:J319,3),0),0)+IF($D$2&gt;=4,IFERROR(LARGE(E319:J319,4),0),0)+IF($D$2&gt;=5,IFERROR(LARGE(E319:J319,5),0),0)+IF($D$2&gt;=6,IFERROR(LARGE(E319:J319,6),0),0)</f>
        <v>398</v>
      </c>
    </row>
    <row r="320" spans="1:11" x14ac:dyDescent="0.3">
      <c r="A320">
        <f t="shared" si="6"/>
        <v>20</v>
      </c>
      <c r="B320">
        <f>IF(D320="CPA","Excl",MAX(B$300:B319)+1)</f>
        <v>19</v>
      </c>
      <c r="C320" t="s">
        <v>294</v>
      </c>
      <c r="D320" t="s">
        <v>23</v>
      </c>
      <c r="E320">
        <v>109</v>
      </c>
      <c r="F320">
        <v>97</v>
      </c>
      <c r="I320">
        <v>187</v>
      </c>
      <c r="K320" s="6">
        <f>IFERROR(LARGE(E320:J320,1),0)+IF($D$2&gt;=2,IFERROR(LARGE(E320:J320,2),0),0)+IF($D$2&gt;=3,IFERROR(LARGE(E320:J320,3),0),0)+IF($D$2&gt;=4,IFERROR(LARGE(E320:J320,4),0),0)+IF($D$2&gt;=5,IFERROR(LARGE(E320:J320,5),0),0)+IF($D$2&gt;=6,IFERROR(LARGE(E320:J320,6),0),0)</f>
        <v>393</v>
      </c>
    </row>
    <row r="321" spans="1:11" x14ac:dyDescent="0.3">
      <c r="A321">
        <f t="shared" si="6"/>
        <v>21</v>
      </c>
      <c r="B321">
        <f>IF(D321="CPA","Excl",MAX(B$300:B320)+1)</f>
        <v>20</v>
      </c>
      <c r="C321" t="s">
        <v>346</v>
      </c>
      <c r="D321" t="s">
        <v>23</v>
      </c>
      <c r="H321">
        <v>146</v>
      </c>
      <c r="I321">
        <v>194</v>
      </c>
      <c r="K321" s="6">
        <f>IFERROR(LARGE(E321:J321,1),0)+IF($D$2&gt;=2,IFERROR(LARGE(E321:J321,2),0),0)+IF($D$2&gt;=3,IFERROR(LARGE(E321:J321,3),0),0)+IF($D$2&gt;=4,IFERROR(LARGE(E321:J321,4),0),0)+IF($D$2&gt;=5,IFERROR(LARGE(E321:J321,5),0),0)+IF($D$2&gt;=6,IFERROR(LARGE(E321:J321,6),0),0)</f>
        <v>340</v>
      </c>
    </row>
    <row r="322" spans="1:11" x14ac:dyDescent="0.3">
      <c r="A322">
        <f t="shared" si="6"/>
        <v>22</v>
      </c>
      <c r="B322">
        <f>IF(D322="CPA","Excl",MAX(B$300:B321)+1)</f>
        <v>21</v>
      </c>
      <c r="C322" t="s">
        <v>299</v>
      </c>
      <c r="D322" t="s">
        <v>16</v>
      </c>
      <c r="F322">
        <v>158</v>
      </c>
      <c r="G322">
        <v>172</v>
      </c>
      <c r="K322" s="6">
        <f>IFERROR(LARGE(E322:J322,1),0)+IF($D$2&gt;=2,IFERROR(LARGE(E322:J322,2),0),0)+IF($D$2&gt;=3,IFERROR(LARGE(E322:J322,3),0),0)+IF($D$2&gt;=4,IFERROR(LARGE(E322:J322,4),0),0)+IF($D$2&gt;=5,IFERROR(LARGE(E322:J322,5),0),0)+IF($D$2&gt;=6,IFERROR(LARGE(E322:J322,6),0),0)</f>
        <v>330</v>
      </c>
    </row>
    <row r="323" spans="1:11" x14ac:dyDescent="0.3">
      <c r="A323">
        <f t="shared" si="6"/>
        <v>23</v>
      </c>
      <c r="B323">
        <f>IF(D323="CPA","Excl",MAX(B$300:B322)+1)</f>
        <v>22</v>
      </c>
      <c r="C323" t="s">
        <v>301</v>
      </c>
      <c r="D323" t="s">
        <v>21</v>
      </c>
      <c r="F323">
        <v>138</v>
      </c>
      <c r="H323">
        <v>175</v>
      </c>
      <c r="K323" s="6">
        <f>IFERROR(LARGE(E323:J323,1),0)+IF($D$2&gt;=2,IFERROR(LARGE(E323:J323,2),0),0)+IF($D$2&gt;=3,IFERROR(LARGE(E323:J323,3),0),0)+IF($D$2&gt;=4,IFERROR(LARGE(E323:J323,4),0),0)+IF($D$2&gt;=5,IFERROR(LARGE(E323:J323,5),0),0)+IF($D$2&gt;=6,IFERROR(LARGE(E323:J323,6),0),0)</f>
        <v>313</v>
      </c>
    </row>
    <row r="324" spans="1:11" x14ac:dyDescent="0.3">
      <c r="A324">
        <f t="shared" si="6"/>
        <v>24</v>
      </c>
      <c r="B324">
        <f>IF(D324="CPA","Excl",MAX(B$300:B323)+1)</f>
        <v>23</v>
      </c>
      <c r="C324" t="s">
        <v>292</v>
      </c>
      <c r="D324" t="s">
        <v>12</v>
      </c>
      <c r="E324">
        <v>126</v>
      </c>
      <c r="H324">
        <v>170</v>
      </c>
      <c r="K324" s="6">
        <f>IFERROR(LARGE(E324:J324,1),0)+IF($D$2&gt;=2,IFERROR(LARGE(E324:J324,2),0),0)+IF($D$2&gt;=3,IFERROR(LARGE(E324:J324,3),0),0)+IF($D$2&gt;=4,IFERROR(LARGE(E324:J324,4),0),0)+IF($D$2&gt;=5,IFERROR(LARGE(E324:J324,5),0),0)+IF($D$2&gt;=6,IFERROR(LARGE(E324:J324,6),0),0)</f>
        <v>296</v>
      </c>
    </row>
    <row r="325" spans="1:11" x14ac:dyDescent="0.3">
      <c r="A325">
        <f t="shared" si="6"/>
        <v>25</v>
      </c>
      <c r="B325" t="str">
        <f>IF(D325="CPA","Excl",MAX(B$300:B324)+1)</f>
        <v>Excl</v>
      </c>
      <c r="C325" t="s">
        <v>303</v>
      </c>
      <c r="D325" t="s">
        <v>14</v>
      </c>
      <c r="F325">
        <v>127</v>
      </c>
      <c r="H325">
        <v>145</v>
      </c>
      <c r="K325" s="6">
        <f>IFERROR(LARGE(E325:J325,1),0)+IF($D$2&gt;=2,IFERROR(LARGE(E325:J325,2),0),0)+IF($D$2&gt;=3,IFERROR(LARGE(E325:J325,3),0),0)+IF($D$2&gt;=4,IFERROR(LARGE(E325:J325,4),0),0)+IF($D$2&gt;=5,IFERROR(LARGE(E325:J325,5),0),0)+IF($D$2&gt;=6,IFERROR(LARGE(E325:J325,6),0),0)</f>
        <v>272</v>
      </c>
    </row>
    <row r="326" spans="1:11" x14ac:dyDescent="0.3">
      <c r="A326">
        <f t="shared" si="6"/>
        <v>26</v>
      </c>
      <c r="B326">
        <f>IF(D326="CPA","Excl",MAX(B$300:B325)+1)</f>
        <v>24</v>
      </c>
      <c r="C326" t="s">
        <v>304</v>
      </c>
      <c r="D326" t="s">
        <v>19</v>
      </c>
      <c r="F326">
        <v>120</v>
      </c>
      <c r="G326">
        <v>137</v>
      </c>
      <c r="K326" s="6">
        <f>IFERROR(LARGE(E326:J326,1),0)+IF($D$2&gt;=2,IFERROR(LARGE(E326:J326,2),0),0)+IF($D$2&gt;=3,IFERROR(LARGE(E326:J326,3),0),0)+IF($D$2&gt;=4,IFERROR(LARGE(E326:J326,4),0),0)+IF($D$2&gt;=5,IFERROR(LARGE(E326:J326,5),0),0)+IF($D$2&gt;=6,IFERROR(LARGE(E326:J326,6),0),0)</f>
        <v>257</v>
      </c>
    </row>
    <row r="327" spans="1:11" x14ac:dyDescent="0.3">
      <c r="A327">
        <f t="shared" si="6"/>
        <v>27</v>
      </c>
      <c r="B327" t="str">
        <f>IF(D327="CPA","Excl",MAX(B$300:B326)+1)</f>
        <v>Excl</v>
      </c>
      <c r="C327" t="s">
        <v>295</v>
      </c>
      <c r="D327" t="s">
        <v>14</v>
      </c>
      <c r="E327">
        <v>102</v>
      </c>
      <c r="H327">
        <v>123</v>
      </c>
      <c r="K327" s="6">
        <f>IFERROR(LARGE(E327:J327,1),0)+IF($D$2&gt;=2,IFERROR(LARGE(E327:J327,2),0),0)+IF($D$2&gt;=3,IFERROR(LARGE(E327:J327,3),0),0)+IF($D$2&gt;=4,IFERROR(LARGE(E327:J327,4),0),0)+IF($D$2&gt;=5,IFERROR(LARGE(E327:J327,5),0),0)+IF($D$2&gt;=6,IFERROR(LARGE(E327:J327,6),0),0)</f>
        <v>225</v>
      </c>
    </row>
    <row r="328" spans="1:11" x14ac:dyDescent="0.3">
      <c r="A328">
        <f t="shared" si="6"/>
        <v>28</v>
      </c>
      <c r="B328">
        <f>IF(D328="CPA","Excl",MAX(B$300:B327)+1)</f>
        <v>25</v>
      </c>
      <c r="C328" t="s">
        <v>296</v>
      </c>
      <c r="D328" t="s">
        <v>12</v>
      </c>
      <c r="F328">
        <v>221</v>
      </c>
      <c r="K328" s="6">
        <f>IFERROR(LARGE(E328:J328,1),0)+IF($D$2&gt;=2,IFERROR(LARGE(E328:J328,2),0),0)+IF($D$2&gt;=3,IFERROR(LARGE(E328:J328,3),0),0)+IF($D$2&gt;=4,IFERROR(LARGE(E328:J328,4),0),0)+IF($D$2&gt;=5,IFERROR(LARGE(E328:J328,5),0),0)+IF($D$2&gt;=6,IFERROR(LARGE(E328:J328,6),0),0)</f>
        <v>221</v>
      </c>
    </row>
    <row r="329" spans="1:11" x14ac:dyDescent="0.3">
      <c r="A329">
        <f t="shared" si="6"/>
        <v>29</v>
      </c>
      <c r="B329">
        <f>IF(D329="CPA","Excl",MAX(B$300:B328)+1)</f>
        <v>26</v>
      </c>
      <c r="C329" t="s">
        <v>392</v>
      </c>
      <c r="D329" t="s">
        <v>41</v>
      </c>
      <c r="I329">
        <v>205</v>
      </c>
      <c r="K329" s="6">
        <f>IFERROR(LARGE(E329:J329,1),0)+IF($D$2&gt;=2,IFERROR(LARGE(E329:J329,2),0),0)+IF($D$2&gt;=3,IFERROR(LARGE(E329:J329,3),0),0)+IF($D$2&gt;=4,IFERROR(LARGE(E329:J329,4),0),0)+IF($D$2&gt;=5,IFERROR(LARGE(E329:J329,5),0),0)+IF($D$2&gt;=6,IFERROR(LARGE(E329:J329,6),0),0)</f>
        <v>205</v>
      </c>
    </row>
    <row r="330" spans="1:11" x14ac:dyDescent="0.3">
      <c r="A330">
        <f t="shared" si="6"/>
        <v>30</v>
      </c>
      <c r="B330">
        <f>IF(D330="CPA","Excl",MAX(B$300:B329)+1)</f>
        <v>27</v>
      </c>
      <c r="C330" t="s">
        <v>297</v>
      </c>
      <c r="D330" t="s">
        <v>43</v>
      </c>
      <c r="F330">
        <v>204</v>
      </c>
      <c r="K330" s="6">
        <f>IFERROR(LARGE(E330:J330,1),0)+IF($D$2&gt;=2,IFERROR(LARGE(E330:J330,2),0),0)+IF($D$2&gt;=3,IFERROR(LARGE(E330:J330,3),0),0)+IF($D$2&gt;=4,IFERROR(LARGE(E330:J330,4),0),0)+IF($D$2&gt;=5,IFERROR(LARGE(E330:J330,5),0),0)+IF($D$2&gt;=6,IFERROR(LARGE(E330:J330,6),0),0)</f>
        <v>204</v>
      </c>
    </row>
    <row r="331" spans="1:11" x14ac:dyDescent="0.3">
      <c r="A331">
        <f t="shared" si="6"/>
        <v>31</v>
      </c>
      <c r="B331">
        <f>IF(D331="CPA","Excl",MAX(B$300:B330)+1)</f>
        <v>28</v>
      </c>
      <c r="C331" t="s">
        <v>298</v>
      </c>
      <c r="D331" t="s">
        <v>16</v>
      </c>
      <c r="F331">
        <v>177</v>
      </c>
      <c r="K331" s="6">
        <f>IFERROR(LARGE(E331:J331,1),0)+IF($D$2&gt;=2,IFERROR(LARGE(E331:J331,2),0),0)+IF($D$2&gt;=3,IFERROR(LARGE(E331:J331,3),0),0)+IF($D$2&gt;=4,IFERROR(LARGE(E331:J331,4),0),0)+IF($D$2&gt;=5,IFERROR(LARGE(E331:J331,5),0),0)+IF($D$2&gt;=6,IFERROR(LARGE(E331:J331,6),0),0)</f>
        <v>177</v>
      </c>
    </row>
    <row r="332" spans="1:11" x14ac:dyDescent="0.3">
      <c r="A332">
        <f t="shared" si="6"/>
        <v>32</v>
      </c>
      <c r="B332">
        <f>IF(D332="CPA","Excl",MAX(B$300:B331)+1)</f>
        <v>29</v>
      </c>
      <c r="C332" t="s">
        <v>286</v>
      </c>
      <c r="D332" t="s">
        <v>362</v>
      </c>
      <c r="E332">
        <v>157</v>
      </c>
      <c r="K332" s="6">
        <f>IFERROR(LARGE(E332:J332,1),0)+IF($D$2&gt;=2,IFERROR(LARGE(E332:J332,2),0),0)+IF($D$2&gt;=3,IFERROR(LARGE(E332:J332,3),0),0)+IF($D$2&gt;=4,IFERROR(LARGE(E332:J332,4),0),0)+IF($D$2&gt;=5,IFERROR(LARGE(E332:J332,5),0),0)+IF($D$2&gt;=6,IFERROR(LARGE(E332:J332,6),0),0)</f>
        <v>157</v>
      </c>
    </row>
    <row r="333" spans="1:11" x14ac:dyDescent="0.3">
      <c r="A333">
        <f t="shared" si="6"/>
        <v>33</v>
      </c>
      <c r="B333">
        <f>IF(D333="CPA","Excl",MAX(B$300:B332)+1)</f>
        <v>30</v>
      </c>
      <c r="C333" t="s">
        <v>347</v>
      </c>
      <c r="D333" t="s">
        <v>21</v>
      </c>
      <c r="H333">
        <v>144</v>
      </c>
      <c r="K333" s="6">
        <f>IFERROR(LARGE(E333:J333,1),0)+IF($D$2&gt;=2,IFERROR(LARGE(E333:J333,2),0),0)+IF($D$2&gt;=3,IFERROR(LARGE(E333:J333,3),0),0)+IF($D$2&gt;=4,IFERROR(LARGE(E333:J333,4),0),0)+IF($D$2&gt;=5,IFERROR(LARGE(E333:J333,5),0),0)+IF($D$2&gt;=6,IFERROR(LARGE(E333:J333,6),0),0)</f>
        <v>144</v>
      </c>
    </row>
    <row r="334" spans="1:11" x14ac:dyDescent="0.3">
      <c r="A334">
        <f t="shared" si="6"/>
        <v>34</v>
      </c>
      <c r="B334">
        <f>IF(D334="CPA","Excl",MAX(B$300:B333)+1)</f>
        <v>31</v>
      </c>
      <c r="C334" t="s">
        <v>305</v>
      </c>
      <c r="D334" t="s">
        <v>19</v>
      </c>
      <c r="F334">
        <v>115</v>
      </c>
      <c r="K334" s="6">
        <f>IFERROR(LARGE(E334:J334,1),0)+IF($D$2&gt;=2,IFERROR(LARGE(E334:J334,2),0),0)+IF($D$2&gt;=3,IFERROR(LARGE(E334:J334,3),0),0)+IF($D$2&gt;=4,IFERROR(LARGE(E334:J334,4),0),0)+IF($D$2&gt;=5,IFERROR(LARGE(E334:J334,5),0),0)+IF($D$2&gt;=6,IFERROR(LARGE(E334:J334,6),0),0)</f>
        <v>115</v>
      </c>
    </row>
    <row r="336" spans="1:11" s="1" customFormat="1" x14ac:dyDescent="0.3">
      <c r="C336" s="1" t="s">
        <v>309</v>
      </c>
      <c r="I336"/>
    </row>
    <row r="337" spans="1:11" x14ac:dyDescent="0.3">
      <c r="A337">
        <v>1</v>
      </c>
      <c r="B337">
        <f>IF(D337="CPA","Excl",MAX(B$336:B336)+1)</f>
        <v>1</v>
      </c>
      <c r="C337" t="s">
        <v>383</v>
      </c>
      <c r="D337" t="s">
        <v>47</v>
      </c>
      <c r="F337">
        <v>130</v>
      </c>
      <c r="G337">
        <v>187</v>
      </c>
      <c r="H337">
        <v>182</v>
      </c>
      <c r="I337">
        <v>223</v>
      </c>
      <c r="K337" s="6">
        <f>IFERROR(LARGE(E337:J337,1),0)+IF($D$2&gt;=2,IFERROR(LARGE(E337:J337,2),0),0)+IF($D$2&gt;=3,IFERROR(LARGE(E337:J337,3),0),0)+IF($D$2&gt;=4,IFERROR(LARGE(E337:J337,4),0),0)+IF($D$2&gt;=5,IFERROR(LARGE(E337:J337,5),0),0)+IF($D$2&gt;=6,IFERROR(LARGE(E337:J337,6),0),0)</f>
        <v>722</v>
      </c>
    </row>
    <row r="338" spans="1:11" x14ac:dyDescent="0.3">
      <c r="A338">
        <f>A337+1</f>
        <v>2</v>
      </c>
      <c r="B338">
        <f>IF(D338="CPA","Excl",MAX(B$336:B337)+1)</f>
        <v>2</v>
      </c>
      <c r="C338" t="s">
        <v>314</v>
      </c>
      <c r="D338" t="s">
        <v>21</v>
      </c>
      <c r="E338">
        <v>149</v>
      </c>
      <c r="F338">
        <v>150</v>
      </c>
      <c r="G338">
        <v>167</v>
      </c>
      <c r="H338">
        <v>176</v>
      </c>
      <c r="I338">
        <v>224</v>
      </c>
      <c r="K338" s="6">
        <f>IFERROR(LARGE(E338:J338,1),0)+IF($D$2&gt;=2,IFERROR(LARGE(E338:J338,2),0),0)+IF($D$2&gt;=3,IFERROR(LARGE(E338:J338,3),0),0)+IF($D$2&gt;=4,IFERROR(LARGE(E338:J338,4),0),0)+IF($D$2&gt;=5,IFERROR(LARGE(E338:J338,5),0),0)+IF($D$2&gt;=6,IFERROR(LARGE(E338:J338,6),0),0)</f>
        <v>717</v>
      </c>
    </row>
    <row r="339" spans="1:11" x14ac:dyDescent="0.3">
      <c r="A339">
        <f t="shared" ref="A339:A346" si="7">A338+1</f>
        <v>3</v>
      </c>
      <c r="B339">
        <f>IF(D339="CPA","Excl",MAX(B$336:B338)+1)</f>
        <v>3</v>
      </c>
      <c r="C339" t="s">
        <v>315</v>
      </c>
      <c r="D339" t="s">
        <v>41</v>
      </c>
      <c r="E339">
        <v>144</v>
      </c>
      <c r="F339">
        <v>143</v>
      </c>
      <c r="G339">
        <v>166</v>
      </c>
      <c r="I339">
        <v>222</v>
      </c>
      <c r="K339" s="6">
        <f>IFERROR(LARGE(E339:J339,1),0)+IF($D$2&gt;=2,IFERROR(LARGE(E339:J339,2),0),0)+IF($D$2&gt;=3,IFERROR(LARGE(E339:J339,3),0),0)+IF($D$2&gt;=4,IFERROR(LARGE(E339:J339,4),0),0)+IF($D$2&gt;=5,IFERROR(LARGE(E339:J339,5),0),0)+IF($D$2&gt;=6,IFERROR(LARGE(E339:J339,6),0),0)</f>
        <v>675</v>
      </c>
    </row>
    <row r="340" spans="1:11" x14ac:dyDescent="0.3">
      <c r="A340">
        <f t="shared" si="7"/>
        <v>4</v>
      </c>
      <c r="B340">
        <f>IF(D340="CPA","Excl",MAX(B$336:B339)+1)</f>
        <v>4</v>
      </c>
      <c r="C340" t="s">
        <v>316</v>
      </c>
      <c r="D340" t="s">
        <v>43</v>
      </c>
      <c r="E340">
        <v>127</v>
      </c>
      <c r="F340">
        <v>125</v>
      </c>
      <c r="G340">
        <v>141</v>
      </c>
      <c r="H340">
        <v>156</v>
      </c>
      <c r="I340">
        <v>196</v>
      </c>
      <c r="K340" s="6">
        <f>IFERROR(LARGE(E340:J340,1),0)+IF($D$2&gt;=2,IFERROR(LARGE(E340:J340,2),0),0)+IF($D$2&gt;=3,IFERROR(LARGE(E340:J340,3),0),0)+IF($D$2&gt;=4,IFERROR(LARGE(E340:J340,4),0),0)+IF($D$2&gt;=5,IFERROR(LARGE(E340:J340,5),0),0)+IF($D$2&gt;=6,IFERROR(LARGE(E340:J340,6),0),0)</f>
        <v>620</v>
      </c>
    </row>
    <row r="341" spans="1:11" x14ac:dyDescent="0.3">
      <c r="A341">
        <f t="shared" si="7"/>
        <v>5</v>
      </c>
      <c r="B341">
        <f>IF(D341="CPA","Excl",MAX(B$336:B340)+1)</f>
        <v>5</v>
      </c>
      <c r="C341" t="s">
        <v>319</v>
      </c>
      <c r="D341" t="s">
        <v>12</v>
      </c>
      <c r="E341">
        <v>111</v>
      </c>
      <c r="F341">
        <v>106</v>
      </c>
      <c r="G341">
        <v>123</v>
      </c>
      <c r="I341">
        <v>188</v>
      </c>
      <c r="K341" s="6">
        <f>IFERROR(LARGE(E341:J341,1),0)+IF($D$2&gt;=2,IFERROR(LARGE(E341:J341,2),0),0)+IF($D$2&gt;=3,IFERROR(LARGE(E341:J341,3),0),0)+IF($D$2&gt;=4,IFERROR(LARGE(E341:J341,4),0),0)+IF($D$2&gt;=5,IFERROR(LARGE(E341:J341,5),0),0)+IF($D$2&gt;=6,IFERROR(LARGE(E341:J341,6),0),0)</f>
        <v>528</v>
      </c>
    </row>
    <row r="342" spans="1:11" x14ac:dyDescent="0.3">
      <c r="A342">
        <f t="shared" si="7"/>
        <v>6</v>
      </c>
      <c r="B342">
        <f>IF(D342="CPA","Excl",MAX(B$336:B341)+1)</f>
        <v>6</v>
      </c>
      <c r="C342" t="s">
        <v>311</v>
      </c>
      <c r="D342" t="s">
        <v>16</v>
      </c>
      <c r="E342">
        <v>250</v>
      </c>
      <c r="H342">
        <v>244</v>
      </c>
      <c r="K342" s="6">
        <f>IFERROR(LARGE(E342:J342,1),0)+IF($D$2&gt;=2,IFERROR(LARGE(E342:J342,2),0),0)+IF($D$2&gt;=3,IFERROR(LARGE(E342:J342,3),0),0)+IF($D$2&gt;=4,IFERROR(LARGE(E342:J342,4),0),0)+IF($D$2&gt;=5,IFERROR(LARGE(E342:J342,5),0),0)+IF($D$2&gt;=6,IFERROR(LARGE(E342:J342,6),0),0)</f>
        <v>494</v>
      </c>
    </row>
    <row r="343" spans="1:11" x14ac:dyDescent="0.3">
      <c r="A343">
        <f t="shared" si="7"/>
        <v>7</v>
      </c>
      <c r="B343">
        <f>IF(D343="CPA","Excl",MAX(B$336:B342)+1)</f>
        <v>7</v>
      </c>
      <c r="C343" t="s">
        <v>328</v>
      </c>
      <c r="D343" t="s">
        <v>21</v>
      </c>
      <c r="F343">
        <v>101</v>
      </c>
      <c r="G343">
        <v>135</v>
      </c>
      <c r="H343">
        <v>140</v>
      </c>
      <c r="K343" s="6">
        <f>IFERROR(LARGE(E343:J343,1),0)+IF($D$2&gt;=2,IFERROR(LARGE(E343:J343,2),0),0)+IF($D$2&gt;=3,IFERROR(LARGE(E343:J343,3),0),0)+IF($D$2&gt;=4,IFERROR(LARGE(E343:J343,4),0),0)+IF($D$2&gt;=5,IFERROR(LARGE(E343:J343,5),0),0)+IF($D$2&gt;=6,IFERROR(LARGE(E343:J343,6),0),0)</f>
        <v>376</v>
      </c>
    </row>
    <row r="344" spans="1:11" x14ac:dyDescent="0.3">
      <c r="A344">
        <f t="shared" si="7"/>
        <v>8</v>
      </c>
      <c r="B344">
        <f>IF(D344="CPA","Excl",MAX(B$336:B343)+1)</f>
        <v>8</v>
      </c>
      <c r="C344" t="s">
        <v>317</v>
      </c>
      <c r="D344" t="s">
        <v>23</v>
      </c>
      <c r="E344">
        <v>122</v>
      </c>
      <c r="I344">
        <v>181</v>
      </c>
      <c r="K344" s="6">
        <f>IFERROR(LARGE(E344:J344,1),0)+IF($D$2&gt;=2,IFERROR(LARGE(E344:J344,2),0),0)+IF($D$2&gt;=3,IFERROR(LARGE(E344:J344,3),0),0)+IF($D$2&gt;=4,IFERROR(LARGE(E344:J344,4),0),0)+IF($D$2&gt;=5,IFERROR(LARGE(E344:J344,5),0),0)+IF($D$2&gt;=6,IFERROR(LARGE(E344:J344,6),0),0)</f>
        <v>303</v>
      </c>
    </row>
    <row r="345" spans="1:11" x14ac:dyDescent="0.3">
      <c r="A345">
        <f t="shared" si="7"/>
        <v>9</v>
      </c>
      <c r="B345">
        <f>IF(D345="CPA","Excl",MAX(B$336:B344)+1)</f>
        <v>9</v>
      </c>
      <c r="C345" t="s">
        <v>312</v>
      </c>
      <c r="D345" t="s">
        <v>23</v>
      </c>
      <c r="E345">
        <v>191</v>
      </c>
      <c r="K345" s="6">
        <f>IFERROR(LARGE(E345:J345,1),0)+IF($D$2&gt;=2,IFERROR(LARGE(E345:J345,2),0),0)+IF($D$2&gt;=3,IFERROR(LARGE(E345:J345,3),0),0)+IF($D$2&gt;=4,IFERROR(LARGE(E345:J345,4),0),0)+IF($D$2&gt;=5,IFERROR(LARGE(E345:J345,5),0),0)+IF($D$2&gt;=6,IFERROR(LARGE(E345:J345,6),0),0)</f>
        <v>191</v>
      </c>
    </row>
    <row r="346" spans="1:11" x14ac:dyDescent="0.3">
      <c r="A346">
        <f t="shared" si="7"/>
        <v>10</v>
      </c>
      <c r="B346">
        <f>IF(D346="CPA","Excl",MAX(B$336:B345)+1)</f>
        <v>10</v>
      </c>
      <c r="C346" t="s">
        <v>324</v>
      </c>
      <c r="D346" t="s">
        <v>367</v>
      </c>
      <c r="E346">
        <v>99</v>
      </c>
      <c r="K346" s="6">
        <f>IFERROR(LARGE(E346:J346,1),0)+IF($D$2&gt;=2,IFERROR(LARGE(E346:J346,2),0),0)+IF($D$2&gt;=3,IFERROR(LARGE(E346:J346,3),0),0)+IF($D$2&gt;=4,IFERROR(LARGE(E346:J346,4),0),0)+IF($D$2&gt;=5,IFERROR(LARGE(E346:J346,5),0),0)+IF($D$2&gt;=6,IFERROR(LARGE(E346:J346,6),0),0)</f>
        <v>99</v>
      </c>
    </row>
    <row r="348" spans="1:11" s="1" customFormat="1" x14ac:dyDescent="0.3">
      <c r="C348" s="1" t="s">
        <v>310</v>
      </c>
      <c r="I348"/>
    </row>
    <row r="349" spans="1:11" x14ac:dyDescent="0.3">
      <c r="A349">
        <v>1</v>
      </c>
      <c r="B349">
        <f>IF(D349="CPA","Excl",MAX(B$348:B348)+1)</f>
        <v>1</v>
      </c>
      <c r="C349" t="s">
        <v>313</v>
      </c>
      <c r="D349" t="s">
        <v>16</v>
      </c>
      <c r="E349">
        <v>154</v>
      </c>
      <c r="F349">
        <v>154</v>
      </c>
      <c r="H349">
        <v>178</v>
      </c>
      <c r="I349">
        <v>220</v>
      </c>
      <c r="K349" s="6">
        <f>IFERROR(LARGE(E349:J349,1),0)+IF($D$2&gt;=2,IFERROR(LARGE(E349:J349,2),0),0)+IF($D$2&gt;=3,IFERROR(LARGE(E349:J349,3),0),0)+IF($D$2&gt;=4,IFERROR(LARGE(E349:J349,4),0),0)+IF($D$2&gt;=5,IFERROR(LARGE(E349:J349,5),0),0)+IF($D$2&gt;=6,IFERROR(LARGE(E349:J349,6),0),0)</f>
        <v>706</v>
      </c>
    </row>
    <row r="350" spans="1:11" x14ac:dyDescent="0.3">
      <c r="A350">
        <f t="shared" ref="A350:A361" si="8">A349+1</f>
        <v>2</v>
      </c>
      <c r="B350">
        <f>IF(D350="CPA","Excl",MAX(B$348:B349)+1)</f>
        <v>2</v>
      </c>
      <c r="C350" t="s">
        <v>318</v>
      </c>
      <c r="D350" t="s">
        <v>41</v>
      </c>
      <c r="E350">
        <v>115</v>
      </c>
      <c r="F350">
        <v>108</v>
      </c>
      <c r="G350">
        <v>152</v>
      </c>
      <c r="H350">
        <v>149</v>
      </c>
      <c r="I350">
        <v>193</v>
      </c>
      <c r="K350" s="6">
        <f>IFERROR(LARGE(E350:J350,1),0)+IF($D$2&gt;=2,IFERROR(LARGE(E350:J350,2),0),0)+IF($D$2&gt;=3,IFERROR(LARGE(E350:J350,3),0),0)+IF($D$2&gt;=4,IFERROR(LARGE(E350:J350,4),0),0)+IF($D$2&gt;=5,IFERROR(LARGE(E350:J350,5),0),0)+IF($D$2&gt;=6,IFERROR(LARGE(E350:J350,6),0),0)</f>
        <v>609</v>
      </c>
    </row>
    <row r="351" spans="1:11" x14ac:dyDescent="0.3">
      <c r="A351">
        <f>A350+1</f>
        <v>3</v>
      </c>
      <c r="B351">
        <f>IF(D351="CPA","Excl",MAX(B$348:B350)+1)</f>
        <v>3</v>
      </c>
      <c r="C351" t="s">
        <v>320</v>
      </c>
      <c r="D351" t="s">
        <v>21</v>
      </c>
      <c r="E351">
        <v>110</v>
      </c>
      <c r="G351">
        <v>134</v>
      </c>
      <c r="H351">
        <v>131</v>
      </c>
      <c r="I351">
        <v>180</v>
      </c>
      <c r="K351" s="6">
        <f>IFERROR(LARGE(E351:J351,1),0)+IF($D$2&gt;=2,IFERROR(LARGE(E351:J351,2),0),0)+IF($D$2&gt;=3,IFERROR(LARGE(E351:J351,3),0),0)+IF($D$2&gt;=4,IFERROR(LARGE(E351:J351,4),0),0)+IF($D$2&gt;=5,IFERROR(LARGE(E351:J351,5),0),0)+IF($D$2&gt;=6,IFERROR(LARGE(E351:J351,6),0),0)</f>
        <v>555</v>
      </c>
    </row>
    <row r="352" spans="1:11" x14ac:dyDescent="0.3">
      <c r="A352">
        <f>A351+1</f>
        <v>4</v>
      </c>
      <c r="B352">
        <f>IF(D352="CPA","Excl",MAX(B$348:B351)+1)</f>
        <v>4</v>
      </c>
      <c r="C352" t="s">
        <v>326</v>
      </c>
      <c r="D352" t="s">
        <v>19</v>
      </c>
      <c r="E352">
        <v>96</v>
      </c>
      <c r="F352">
        <v>109</v>
      </c>
      <c r="G352">
        <v>133</v>
      </c>
      <c r="I352">
        <v>183</v>
      </c>
      <c r="K352" s="6">
        <f>IFERROR(LARGE(E352:J352,1),0)+IF($D$2&gt;=2,IFERROR(LARGE(E352:J352,2),0),0)+IF($D$2&gt;=3,IFERROR(LARGE(E352:J352,3),0),0)+IF($D$2&gt;=4,IFERROR(LARGE(E352:J352,4),0),0)+IF($D$2&gt;=5,IFERROR(LARGE(E352:J352,5),0),0)+IF($D$2&gt;=6,IFERROR(LARGE(E352:J352,6),0),0)</f>
        <v>521</v>
      </c>
    </row>
    <row r="353" spans="1:11" x14ac:dyDescent="0.3">
      <c r="A353">
        <f>A352+1</f>
        <v>5</v>
      </c>
      <c r="B353">
        <f>IF(D353="CPA","Excl",MAX(B$348:B352)+1)</f>
        <v>5</v>
      </c>
      <c r="C353" t="s">
        <v>329</v>
      </c>
      <c r="D353" t="s">
        <v>41</v>
      </c>
      <c r="F353">
        <v>100</v>
      </c>
      <c r="G353">
        <v>129</v>
      </c>
      <c r="H353">
        <v>134</v>
      </c>
      <c r="K353" s="6">
        <f>IFERROR(LARGE(E353:J353,1),0)+IF($D$2&gt;=2,IFERROR(LARGE(E353:J353,2),0),0)+IF($D$2&gt;=3,IFERROR(LARGE(E353:J353,3),0),0)+IF($D$2&gt;=4,IFERROR(LARGE(E353:J353,4),0),0)+IF($D$2&gt;=5,IFERROR(LARGE(E353:J353,5),0),0)+IF($D$2&gt;=6,IFERROR(LARGE(E353:J353,6),0),0)</f>
        <v>363</v>
      </c>
    </row>
    <row r="354" spans="1:11" x14ac:dyDescent="0.3">
      <c r="A354">
        <f>A353+1</f>
        <v>6</v>
      </c>
      <c r="B354">
        <f>IF(D354="CPA","Excl",MAX(B$348:B353)+1)</f>
        <v>6</v>
      </c>
      <c r="C354" t="s">
        <v>321</v>
      </c>
      <c r="D354" t="s">
        <v>32</v>
      </c>
      <c r="E354">
        <v>107</v>
      </c>
      <c r="G354">
        <v>132</v>
      </c>
      <c r="H354">
        <v>122</v>
      </c>
      <c r="K354" s="6">
        <f>IFERROR(LARGE(E354:J354,1),0)+IF($D$2&gt;=2,IFERROR(LARGE(E354:J354,2),0),0)+IF($D$2&gt;=3,IFERROR(LARGE(E354:J354,3),0),0)+IF($D$2&gt;=4,IFERROR(LARGE(E354:J354,4),0),0)+IF($D$2&gt;=5,IFERROR(LARGE(E354:J354,5),0),0)+IF($D$2&gt;=6,IFERROR(LARGE(E354:J354,6),0),0)</f>
        <v>361</v>
      </c>
    </row>
    <row r="355" spans="1:11" x14ac:dyDescent="0.3">
      <c r="A355">
        <f t="shared" si="8"/>
        <v>7</v>
      </c>
      <c r="B355">
        <f>IF(D355="CPA","Excl",MAX(B$348:B354)+1)</f>
        <v>7</v>
      </c>
      <c r="C355" t="s">
        <v>323</v>
      </c>
      <c r="D355" t="s">
        <v>23</v>
      </c>
      <c r="E355">
        <v>100</v>
      </c>
      <c r="F355">
        <v>95</v>
      </c>
      <c r="G355">
        <v>124</v>
      </c>
      <c r="K355" s="6">
        <f>IFERROR(LARGE(E355:J355,1),0)+IF($D$2&gt;=2,IFERROR(LARGE(E355:J355,2),0),0)+IF($D$2&gt;=3,IFERROR(LARGE(E355:J355,3),0),0)+IF($D$2&gt;=4,IFERROR(LARGE(E355:J355,4),0),0)+IF($D$2&gt;=5,IFERROR(LARGE(E355:J355,5),0),0)+IF($D$2&gt;=6,IFERROR(LARGE(E355:J355,6),0),0)</f>
        <v>319</v>
      </c>
    </row>
    <row r="356" spans="1:11" x14ac:dyDescent="0.3">
      <c r="A356">
        <f t="shared" si="8"/>
        <v>8</v>
      </c>
      <c r="B356">
        <f>IF(D356="CPA","Excl",MAX(B$348:B355)+1)</f>
        <v>8</v>
      </c>
      <c r="C356" t="s">
        <v>325</v>
      </c>
      <c r="D356" t="s">
        <v>23</v>
      </c>
      <c r="E356">
        <v>97</v>
      </c>
      <c r="F356">
        <v>92</v>
      </c>
      <c r="G356">
        <v>125</v>
      </c>
      <c r="K356" s="6">
        <f>IFERROR(LARGE(E356:J356,1),0)+IF($D$2&gt;=2,IFERROR(LARGE(E356:J356,2),0),0)+IF($D$2&gt;=3,IFERROR(LARGE(E356:J356,3),0),0)+IF($D$2&gt;=4,IFERROR(LARGE(E356:J356,4),0),0)+IF($D$2&gt;=5,IFERROR(LARGE(E356:J356,5),0),0)+IF($D$2&gt;=6,IFERROR(LARGE(E356:J356,6),0),0)</f>
        <v>314</v>
      </c>
    </row>
    <row r="357" spans="1:11" x14ac:dyDescent="0.3">
      <c r="A357">
        <f t="shared" si="8"/>
        <v>9</v>
      </c>
      <c r="B357" t="str">
        <f>IF(D357="CPA","Excl",MAX(B$348:B356)+1)</f>
        <v>Excl</v>
      </c>
      <c r="C357" t="s">
        <v>327</v>
      </c>
      <c r="D357" t="s">
        <v>14</v>
      </c>
      <c r="E357">
        <v>95</v>
      </c>
      <c r="F357">
        <v>91</v>
      </c>
      <c r="H357">
        <v>120</v>
      </c>
      <c r="K357" s="6">
        <f>IFERROR(LARGE(E357:J357,1),0)+IF($D$2&gt;=2,IFERROR(LARGE(E357:J357,2),0),0)+IF($D$2&gt;=3,IFERROR(LARGE(E357:J357,3),0),0)+IF($D$2&gt;=4,IFERROR(LARGE(E357:J357,4),0),0)+IF($D$2&gt;=5,IFERROR(LARGE(E357:J357,5),0),0)+IF($D$2&gt;=6,IFERROR(LARGE(E357:J357,6),0),0)</f>
        <v>306</v>
      </c>
    </row>
    <row r="358" spans="1:11" x14ac:dyDescent="0.3">
      <c r="A358">
        <f t="shared" si="8"/>
        <v>10</v>
      </c>
      <c r="B358">
        <f>IF(D358="CPA","Excl",MAX(B$348:B357)+1)</f>
        <v>9</v>
      </c>
      <c r="C358" t="s">
        <v>344</v>
      </c>
      <c r="D358" t="s">
        <v>21</v>
      </c>
      <c r="F358">
        <v>124</v>
      </c>
      <c r="H358">
        <v>154</v>
      </c>
      <c r="K358" s="6">
        <f>IFERROR(LARGE(E358:J358,1),0)+IF($D$2&gt;=2,IFERROR(LARGE(E358:J358,2),0),0)+IF($D$2&gt;=3,IFERROR(LARGE(E358:J358,3),0),0)+IF($D$2&gt;=4,IFERROR(LARGE(E358:J358,4),0),0)+IF($D$2&gt;=5,IFERROR(LARGE(E358:J358,5),0),0)+IF($D$2&gt;=6,IFERROR(LARGE(E358:J358,6),0),0)</f>
        <v>278</v>
      </c>
    </row>
    <row r="359" spans="1:11" x14ac:dyDescent="0.3">
      <c r="A359">
        <f t="shared" si="8"/>
        <v>11</v>
      </c>
      <c r="B359">
        <f>IF(D359="CPA","Excl",MAX(B$348:B358)+1)</f>
        <v>10</v>
      </c>
      <c r="C359" t="s">
        <v>322</v>
      </c>
      <c r="D359" t="s">
        <v>12</v>
      </c>
      <c r="E359">
        <v>104</v>
      </c>
      <c r="F359">
        <v>96</v>
      </c>
      <c r="K359" s="6">
        <f>IFERROR(LARGE(E359:J359,1),0)+IF($D$2&gt;=2,IFERROR(LARGE(E359:J359,2),0),0)+IF($D$2&gt;=3,IFERROR(LARGE(E359:J359,3),0),0)+IF($D$2&gt;=4,IFERROR(LARGE(E359:J359,4),0),0)+IF($D$2&gt;=5,IFERROR(LARGE(E359:J359,5),0),0)+IF($D$2&gt;=6,IFERROR(LARGE(E359:J359,6),0),0)</f>
        <v>200</v>
      </c>
    </row>
    <row r="360" spans="1:11" x14ac:dyDescent="0.3">
      <c r="A360">
        <f>A359+1</f>
        <v>12</v>
      </c>
      <c r="B360">
        <f>IF(D360="CPA","Excl",MAX(B$348:B359)+1)</f>
        <v>11</v>
      </c>
      <c r="C360" t="s">
        <v>330</v>
      </c>
      <c r="D360" t="s">
        <v>43</v>
      </c>
      <c r="G360">
        <v>128</v>
      </c>
      <c r="K360" s="6">
        <f>IFERROR(LARGE(E360:J360,1),0)+IF($D$2&gt;=2,IFERROR(LARGE(E360:J360,2),0),0)+IF($D$2&gt;=3,IFERROR(LARGE(E360:J360,3),0),0)+IF($D$2&gt;=4,IFERROR(LARGE(E360:J360,4),0),0)+IF($D$2&gt;=5,IFERROR(LARGE(E360:J360,5),0),0)+IF($D$2&gt;=6,IFERROR(LARGE(E360:J360,6),0),0)</f>
        <v>128</v>
      </c>
    </row>
    <row r="361" spans="1:11" x14ac:dyDescent="0.3">
      <c r="A361">
        <f t="shared" si="8"/>
        <v>13</v>
      </c>
      <c r="B361">
        <f>IF(D361="CPA","Excl",MAX(B$348:B360)+1)</f>
        <v>12</v>
      </c>
      <c r="C361" t="s">
        <v>394</v>
      </c>
      <c r="D361" t="s">
        <v>21</v>
      </c>
      <c r="G361">
        <v>126</v>
      </c>
      <c r="K361" s="6">
        <f>IFERROR(LARGE(E361:J361,1),0)+IF($D$2&gt;=2,IFERROR(LARGE(E361:J361,2),0),0)+IF($D$2&gt;=3,IFERROR(LARGE(E361:J361,3),0),0)+IF($D$2&gt;=4,IFERROR(LARGE(E361:J361,4),0),0)+IF($D$2&gt;=5,IFERROR(LARGE(E361:J361,5),0),0)+IF($D$2&gt;=6,IFERROR(LARGE(E361:J361,6),0),0)</f>
        <v>126</v>
      </c>
    </row>
    <row r="378" spans="8:8" x14ac:dyDescent="0.3">
      <c r="H378" s="1"/>
    </row>
    <row r="386" spans="5:6" x14ac:dyDescent="0.3">
      <c r="E386" s="1"/>
    </row>
    <row r="399" spans="5:6" x14ac:dyDescent="0.3">
      <c r="F399" s="1"/>
    </row>
    <row r="402" spans="5:8" x14ac:dyDescent="0.3">
      <c r="H402" s="1"/>
    </row>
    <row r="407" spans="5:8" x14ac:dyDescent="0.3">
      <c r="E407" s="1"/>
    </row>
    <row r="417" spans="6:8" x14ac:dyDescent="0.3">
      <c r="G417">
        <v>197</v>
      </c>
    </row>
    <row r="418" spans="6:8" x14ac:dyDescent="0.3">
      <c r="G418">
        <v>196</v>
      </c>
    </row>
    <row r="419" spans="6:8" x14ac:dyDescent="0.3">
      <c r="F419" s="1"/>
      <c r="G419">
        <v>195</v>
      </c>
    </row>
    <row r="420" spans="6:8" x14ac:dyDescent="0.3">
      <c r="G420">
        <v>194</v>
      </c>
    </row>
    <row r="421" spans="6:8" x14ac:dyDescent="0.3">
      <c r="G421">
        <v>193</v>
      </c>
    </row>
    <row r="422" spans="6:8" x14ac:dyDescent="0.3">
      <c r="G422">
        <v>192</v>
      </c>
    </row>
    <row r="423" spans="6:8" x14ac:dyDescent="0.3">
      <c r="G423">
        <v>191</v>
      </c>
    </row>
    <row r="424" spans="6:8" x14ac:dyDescent="0.3">
      <c r="G424">
        <v>190</v>
      </c>
    </row>
    <row r="425" spans="6:8" x14ac:dyDescent="0.3">
      <c r="G425">
        <v>189</v>
      </c>
    </row>
    <row r="426" spans="6:8" x14ac:dyDescent="0.3">
      <c r="G426">
        <v>188</v>
      </c>
    </row>
    <row r="427" spans="6:8" x14ac:dyDescent="0.3">
      <c r="G427">
        <v>187</v>
      </c>
    </row>
    <row r="428" spans="6:8" x14ac:dyDescent="0.3">
      <c r="G428">
        <v>186</v>
      </c>
    </row>
    <row r="429" spans="6:8" x14ac:dyDescent="0.3">
      <c r="G429">
        <v>185</v>
      </c>
      <c r="H429" s="1"/>
    </row>
    <row r="430" spans="6:8" x14ac:dyDescent="0.3">
      <c r="G430">
        <v>184</v>
      </c>
    </row>
    <row r="431" spans="6:8" x14ac:dyDescent="0.3">
      <c r="G431">
        <v>183</v>
      </c>
    </row>
    <row r="432" spans="6:8" x14ac:dyDescent="0.3">
      <c r="G432">
        <v>182</v>
      </c>
    </row>
    <row r="433" spans="5:8" x14ac:dyDescent="0.3">
      <c r="G433">
        <v>181</v>
      </c>
    </row>
    <row r="434" spans="5:8" x14ac:dyDescent="0.3">
      <c r="E434" s="1"/>
      <c r="G434">
        <v>180</v>
      </c>
    </row>
    <row r="435" spans="5:8" x14ac:dyDescent="0.3">
      <c r="G435">
        <v>179</v>
      </c>
    </row>
    <row r="436" spans="5:8" x14ac:dyDescent="0.3">
      <c r="G436">
        <v>178</v>
      </c>
    </row>
    <row r="437" spans="5:8" x14ac:dyDescent="0.3">
      <c r="G437">
        <v>177</v>
      </c>
    </row>
    <row r="438" spans="5:8" x14ac:dyDescent="0.3">
      <c r="G438">
        <v>176</v>
      </c>
    </row>
    <row r="439" spans="5:8" x14ac:dyDescent="0.3">
      <c r="G439">
        <v>175</v>
      </c>
    </row>
    <row r="440" spans="5:8" x14ac:dyDescent="0.3">
      <c r="G440">
        <v>174</v>
      </c>
    </row>
    <row r="441" spans="5:8" x14ac:dyDescent="0.3">
      <c r="G441">
        <v>173</v>
      </c>
    </row>
    <row r="442" spans="5:8" x14ac:dyDescent="0.3">
      <c r="G442">
        <v>172</v>
      </c>
    </row>
    <row r="443" spans="5:8" x14ac:dyDescent="0.3">
      <c r="F443" s="1"/>
      <c r="G443">
        <v>171</v>
      </c>
    </row>
    <row r="444" spans="5:8" x14ac:dyDescent="0.3">
      <c r="G444">
        <v>170</v>
      </c>
    </row>
    <row r="445" spans="5:8" x14ac:dyDescent="0.3">
      <c r="G445">
        <v>169</v>
      </c>
    </row>
    <row r="446" spans="5:8" x14ac:dyDescent="0.3">
      <c r="G446">
        <v>168</v>
      </c>
      <c r="H446" s="1"/>
    </row>
    <row r="447" spans="5:8" x14ac:dyDescent="0.3">
      <c r="G447">
        <v>167</v>
      </c>
    </row>
    <row r="448" spans="5:8" x14ac:dyDescent="0.3">
      <c r="E448" s="1"/>
      <c r="G448">
        <v>166</v>
      </c>
    </row>
    <row r="449" spans="6:7" x14ac:dyDescent="0.3">
      <c r="G449">
        <v>165</v>
      </c>
    </row>
    <row r="450" spans="6:7" x14ac:dyDescent="0.3">
      <c r="G450">
        <v>164</v>
      </c>
    </row>
    <row r="451" spans="6:7" x14ac:dyDescent="0.3">
      <c r="G451">
        <v>163</v>
      </c>
    </row>
    <row r="452" spans="6:7" x14ac:dyDescent="0.3">
      <c r="G452">
        <v>162</v>
      </c>
    </row>
    <row r="453" spans="6:7" x14ac:dyDescent="0.3">
      <c r="G453">
        <v>161</v>
      </c>
    </row>
    <row r="454" spans="6:7" x14ac:dyDescent="0.3">
      <c r="G454">
        <v>160</v>
      </c>
    </row>
    <row r="455" spans="6:7" x14ac:dyDescent="0.3">
      <c r="G455">
        <v>159</v>
      </c>
    </row>
    <row r="456" spans="6:7" x14ac:dyDescent="0.3">
      <c r="G456">
        <v>158</v>
      </c>
    </row>
    <row r="457" spans="6:7" x14ac:dyDescent="0.3">
      <c r="G457">
        <v>157</v>
      </c>
    </row>
    <row r="458" spans="6:7" x14ac:dyDescent="0.3">
      <c r="G458">
        <v>156</v>
      </c>
    </row>
    <row r="459" spans="6:7" x14ac:dyDescent="0.3">
      <c r="G459">
        <v>155</v>
      </c>
    </row>
    <row r="460" spans="6:7" x14ac:dyDescent="0.3">
      <c r="G460">
        <v>154</v>
      </c>
    </row>
    <row r="461" spans="6:7" x14ac:dyDescent="0.3">
      <c r="G461">
        <v>153</v>
      </c>
    </row>
    <row r="462" spans="6:7" x14ac:dyDescent="0.3">
      <c r="F462" s="1"/>
      <c r="G462">
        <v>152</v>
      </c>
    </row>
    <row r="463" spans="6:7" x14ac:dyDescent="0.3">
      <c r="G463">
        <v>151</v>
      </c>
    </row>
    <row r="464" spans="6:7" x14ac:dyDescent="0.3">
      <c r="G464">
        <v>150</v>
      </c>
    </row>
    <row r="465" spans="5:8" x14ac:dyDescent="0.3">
      <c r="G465">
        <v>149</v>
      </c>
    </row>
    <row r="466" spans="5:8" x14ac:dyDescent="0.3">
      <c r="G466">
        <v>148</v>
      </c>
    </row>
    <row r="467" spans="5:8" x14ac:dyDescent="0.3">
      <c r="G467">
        <v>147</v>
      </c>
      <c r="H467" s="1"/>
    </row>
    <row r="468" spans="5:8" x14ac:dyDescent="0.3">
      <c r="G468">
        <v>146</v>
      </c>
    </row>
    <row r="469" spans="5:8" x14ac:dyDescent="0.3">
      <c r="G469">
        <v>145</v>
      </c>
    </row>
    <row r="470" spans="5:8" x14ac:dyDescent="0.3">
      <c r="G470">
        <v>144</v>
      </c>
    </row>
    <row r="471" spans="5:8" x14ac:dyDescent="0.3">
      <c r="E471" s="1"/>
      <c r="G471">
        <v>143</v>
      </c>
    </row>
    <row r="472" spans="5:8" x14ac:dyDescent="0.3">
      <c r="G472">
        <v>142</v>
      </c>
    </row>
    <row r="473" spans="5:8" x14ac:dyDescent="0.3">
      <c r="G473">
        <v>141</v>
      </c>
    </row>
    <row r="474" spans="5:8" x14ac:dyDescent="0.3">
      <c r="G474">
        <v>140</v>
      </c>
    </row>
    <row r="475" spans="5:8" x14ac:dyDescent="0.3">
      <c r="G475">
        <v>139</v>
      </c>
    </row>
    <row r="476" spans="5:8" x14ac:dyDescent="0.3">
      <c r="G476">
        <v>138</v>
      </c>
    </row>
    <row r="477" spans="5:8" x14ac:dyDescent="0.3">
      <c r="G477">
        <v>137</v>
      </c>
    </row>
    <row r="478" spans="5:8" x14ac:dyDescent="0.3">
      <c r="G478">
        <v>136</v>
      </c>
    </row>
    <row r="479" spans="5:8" x14ac:dyDescent="0.3">
      <c r="G479">
        <v>135</v>
      </c>
    </row>
    <row r="480" spans="5:8" x14ac:dyDescent="0.3">
      <c r="F480" s="1"/>
      <c r="G480">
        <v>133</v>
      </c>
    </row>
    <row r="481" spans="5:8" x14ac:dyDescent="0.3">
      <c r="G481">
        <v>132</v>
      </c>
    </row>
    <row r="482" spans="5:8" x14ac:dyDescent="0.3">
      <c r="G482">
        <v>131</v>
      </c>
      <c r="H482" s="1"/>
    </row>
    <row r="483" spans="5:8" x14ac:dyDescent="0.3">
      <c r="G483">
        <v>130</v>
      </c>
    </row>
    <row r="484" spans="5:8" x14ac:dyDescent="0.3">
      <c r="G484">
        <v>129</v>
      </c>
    </row>
    <row r="485" spans="5:8" x14ac:dyDescent="0.3">
      <c r="G485">
        <v>128</v>
      </c>
    </row>
    <row r="486" spans="5:8" x14ac:dyDescent="0.3">
      <c r="G486">
        <v>127</v>
      </c>
    </row>
    <row r="487" spans="5:8" x14ac:dyDescent="0.3">
      <c r="E487" s="1"/>
      <c r="G487">
        <v>125</v>
      </c>
    </row>
    <row r="488" spans="5:8" x14ac:dyDescent="0.3">
      <c r="G488">
        <v>124</v>
      </c>
    </row>
    <row r="489" spans="5:8" x14ac:dyDescent="0.3">
      <c r="G489">
        <v>123</v>
      </c>
      <c r="H489" s="1"/>
    </row>
    <row r="490" spans="5:8" x14ac:dyDescent="0.3">
      <c r="G490">
        <v>122</v>
      </c>
    </row>
    <row r="491" spans="5:8" x14ac:dyDescent="0.3">
      <c r="E491" s="1"/>
      <c r="G491">
        <v>121</v>
      </c>
    </row>
    <row r="492" spans="5:8" x14ac:dyDescent="0.3">
      <c r="F492" s="1"/>
    </row>
    <row r="498" spans="6:6" x14ac:dyDescent="0.3">
      <c r="F498" s="1"/>
    </row>
  </sheetData>
  <sortState xmlns:xlrd2="http://schemas.microsoft.com/office/spreadsheetml/2017/richdata2" ref="C349:K361">
    <sortCondition descending="1" ref="K349:K361"/>
  </sortState>
  <pageMargins left="0.31496062992125984" right="0.11811023622047245" top="0.74803149606299213" bottom="0.74803149606299213" header="0.31496062992125984" footer="0.31496062992125984"/>
  <pageSetup paperSize="9" orientation="portrait" horizontalDpi="4294967293" verticalDpi="4294967293" r:id="rId1"/>
  <headerFooter>
    <oddHeader>&amp;R&amp;"Arial"&amp;8&amp;K000000Commercial in confidence&amp;1#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68E02-1E2F-4151-9DE8-225CD1766AAD}">
  <dimension ref="A1:R362"/>
  <sheetViews>
    <sheetView workbookViewId="0">
      <selection activeCell="E1" sqref="E1"/>
    </sheetView>
  </sheetViews>
  <sheetFormatPr defaultRowHeight="14.4" x14ac:dyDescent="0.3"/>
  <cols>
    <col min="1" max="2" width="5.6640625" customWidth="1"/>
    <col min="3" max="3" width="24.5546875" customWidth="1"/>
    <col min="4" max="4" width="10.88671875" customWidth="1"/>
    <col min="5" max="5" width="6.21875" customWidth="1"/>
    <col min="6" max="9" width="6.44140625" customWidth="1"/>
    <col min="10" max="10" width="2.44140625" customWidth="1"/>
    <col min="11" max="11" width="6.44140625" customWidth="1"/>
  </cols>
  <sheetData>
    <row r="1" spans="1:18" s="2" customFormat="1" ht="44.25" customHeight="1" x14ac:dyDescent="0.5">
      <c r="A1" s="2" t="s">
        <v>395</v>
      </c>
    </row>
    <row r="2" spans="1:18" x14ac:dyDescent="0.3">
      <c r="A2" s="7" t="s">
        <v>658</v>
      </c>
      <c r="B2" s="7"/>
      <c r="C2" s="7"/>
      <c r="D2" s="8">
        <v>4</v>
      </c>
    </row>
    <row r="3" spans="1:18" s="1" customFormat="1" x14ac:dyDescent="0.3">
      <c r="A3" s="1" t="s">
        <v>1</v>
      </c>
      <c r="B3" s="1" t="s">
        <v>700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K3" s="1" t="s">
        <v>9</v>
      </c>
      <c r="M3" s="3" t="s">
        <v>353</v>
      </c>
      <c r="N3"/>
      <c r="O3"/>
      <c r="P3"/>
    </row>
    <row r="4" spans="1:18" s="1" customFormat="1" x14ac:dyDescent="0.3">
      <c r="B4" s="1" t="s">
        <v>14</v>
      </c>
      <c r="C4" s="1" t="s">
        <v>396</v>
      </c>
      <c r="M4" s="4" t="s">
        <v>354</v>
      </c>
      <c r="N4"/>
      <c r="O4"/>
      <c r="P4"/>
      <c r="Q4"/>
      <c r="R4"/>
    </row>
    <row r="5" spans="1:18" x14ac:dyDescent="0.3">
      <c r="A5">
        <v>1</v>
      </c>
      <c r="B5">
        <f>IF(D5="CPA","Excl",MAX(B$4:B4)+1)</f>
        <v>1</v>
      </c>
      <c r="C5" t="s">
        <v>400</v>
      </c>
      <c r="D5" t="s">
        <v>41</v>
      </c>
      <c r="E5">
        <v>181</v>
      </c>
      <c r="F5">
        <v>173</v>
      </c>
      <c r="H5">
        <v>187</v>
      </c>
      <c r="I5">
        <v>188</v>
      </c>
      <c r="K5" s="6">
        <f>IFERROR(LARGE(E5:J5,1),0)+IF($D$2&gt;=2,IFERROR(LARGE(E5:J5,2),0),0)+IF($D$2&gt;=3,IFERROR(LARGE(E5:J5,3),0),0)+IF($D$2&gt;=4,IFERROR(LARGE(E5:J5,4),0),0)+IF($D$2&gt;=5,IFERROR(LARGE(E5:J5,5),0),0)+IF($D$2&gt;=6,IFERROR(LARGE(E5:J5,6),0),0)</f>
        <v>729</v>
      </c>
      <c r="M5" s="5" t="s">
        <v>43</v>
      </c>
      <c r="O5" t="s">
        <v>355</v>
      </c>
    </row>
    <row r="6" spans="1:18" x14ac:dyDescent="0.3">
      <c r="A6">
        <f>A5+1</f>
        <v>2</v>
      </c>
      <c r="B6">
        <f>IF(D6="CPA","Excl",MAX(B$4:B5)+1)</f>
        <v>2</v>
      </c>
      <c r="C6" t="s">
        <v>401</v>
      </c>
      <c r="D6" t="s">
        <v>30</v>
      </c>
      <c r="E6">
        <v>177</v>
      </c>
      <c r="F6">
        <v>172</v>
      </c>
      <c r="G6">
        <v>174</v>
      </c>
      <c r="I6">
        <v>166</v>
      </c>
      <c r="K6" s="6">
        <f>IFERROR(LARGE(E6:J6,1),0)+IF($D$2&gt;=2,IFERROR(LARGE(E6:J6,2),0),0)+IF($D$2&gt;=3,IFERROR(LARGE(E6:J6,3),0),0)+IF($D$2&gt;=4,IFERROR(LARGE(E6:J6,4),0),0)+IF($D$2&gt;=5,IFERROR(LARGE(E6:J6,5),0),0)+IF($D$2&gt;=6,IFERROR(LARGE(E6:J6,6),0),0)</f>
        <v>689</v>
      </c>
      <c r="M6" s="5" t="s">
        <v>23</v>
      </c>
      <c r="O6" t="s">
        <v>356</v>
      </c>
    </row>
    <row r="7" spans="1:18" x14ac:dyDescent="0.3">
      <c r="A7">
        <f t="shared" ref="A7:A39" si="0">A6+1</f>
        <v>3</v>
      </c>
      <c r="B7">
        <f>IF(D7="CPA","Excl",MAX(B$4:B6)+1)</f>
        <v>3</v>
      </c>
      <c r="C7" t="s">
        <v>398</v>
      </c>
      <c r="D7" t="s">
        <v>32</v>
      </c>
      <c r="E7">
        <v>132</v>
      </c>
      <c r="F7">
        <v>146</v>
      </c>
      <c r="G7">
        <v>150</v>
      </c>
      <c r="H7">
        <v>141</v>
      </c>
      <c r="I7">
        <v>157</v>
      </c>
      <c r="K7" s="6">
        <f>IFERROR(LARGE(E7:J7,1),0)+IF($D$2&gt;=2,IFERROR(LARGE(E7:J7,2),0),0)+IF($D$2&gt;=3,IFERROR(LARGE(E7:J7,3),0),0)+IF($D$2&gt;=4,IFERROR(LARGE(E7:J7,4),0),0)+IF($D$2&gt;=5,IFERROR(LARGE(E7:J7,5),0),0)+IF($D$2&gt;=6,IFERROR(LARGE(E7:J7,6),0),0)</f>
        <v>594</v>
      </c>
      <c r="M7" s="5" t="s">
        <v>357</v>
      </c>
      <c r="O7" t="s">
        <v>358</v>
      </c>
    </row>
    <row r="8" spans="1:18" x14ac:dyDescent="0.3">
      <c r="A8">
        <f t="shared" si="0"/>
        <v>4</v>
      </c>
      <c r="B8">
        <f>IF(D8="CPA","Excl",MAX(B$4:B7)+1)</f>
        <v>4</v>
      </c>
      <c r="C8" t="s">
        <v>404</v>
      </c>
      <c r="D8" t="s">
        <v>23</v>
      </c>
      <c r="F8">
        <v>190</v>
      </c>
      <c r="H8">
        <v>189</v>
      </c>
      <c r="I8">
        <v>196</v>
      </c>
      <c r="K8" s="6">
        <f>IFERROR(LARGE(E8:J8,1),0)+IF($D$2&gt;=2,IFERROR(LARGE(E8:J8,2),0),0)+IF($D$2&gt;=3,IFERROR(LARGE(E8:J8,3),0),0)+IF($D$2&gt;=4,IFERROR(LARGE(E8:J8,4),0),0)+IF($D$2&gt;=5,IFERROR(LARGE(E8:J8,5),0),0)+IF($D$2&gt;=6,IFERROR(LARGE(E8:J8,6),0),0)</f>
        <v>575</v>
      </c>
      <c r="M8" s="5" t="s">
        <v>359</v>
      </c>
      <c r="O8" t="s">
        <v>360</v>
      </c>
    </row>
    <row r="9" spans="1:18" x14ac:dyDescent="0.3">
      <c r="A9">
        <f t="shared" si="0"/>
        <v>5</v>
      </c>
      <c r="B9">
        <f>IF(D9="CPA","Excl",MAX(B$4:B8)+1)</f>
        <v>5</v>
      </c>
      <c r="C9" t="s">
        <v>397</v>
      </c>
      <c r="D9" t="s">
        <v>19</v>
      </c>
      <c r="E9">
        <v>157</v>
      </c>
      <c r="F9">
        <v>152</v>
      </c>
      <c r="G9">
        <v>97</v>
      </c>
      <c r="H9">
        <v>168</v>
      </c>
      <c r="K9" s="6">
        <f>IFERROR(LARGE(E9:J9,1),0)+IF($D$2&gt;=2,IFERROR(LARGE(E9:J9,2),0),0)+IF($D$2&gt;=3,IFERROR(LARGE(E9:J9,3),0),0)+IF($D$2&gt;=4,IFERROR(LARGE(E9:J9,4),0),0)+IF($D$2&gt;=5,IFERROR(LARGE(E9:J9,5),0),0)+IF($D$2&gt;=6,IFERROR(LARGE(E9:J9,6),0),0)</f>
        <v>574</v>
      </c>
      <c r="M9" s="5" t="s">
        <v>19</v>
      </c>
      <c r="O9" t="s">
        <v>361</v>
      </c>
    </row>
    <row r="10" spans="1:18" x14ac:dyDescent="0.3">
      <c r="A10">
        <f t="shared" si="0"/>
        <v>6</v>
      </c>
      <c r="B10">
        <f>IF(D10="CPA","Excl",MAX(B$4:B9)+1)</f>
        <v>6</v>
      </c>
      <c r="C10" t="s">
        <v>399</v>
      </c>
      <c r="D10" t="s">
        <v>16</v>
      </c>
      <c r="E10">
        <v>190</v>
      </c>
      <c r="F10">
        <v>183</v>
      </c>
      <c r="G10">
        <v>183</v>
      </c>
      <c r="K10" s="6">
        <f>IFERROR(LARGE(E10:J10,1),0)+IF($D$2&gt;=2,IFERROR(LARGE(E10:J10,2),0),0)+IF($D$2&gt;=3,IFERROR(LARGE(E10:J10,3),0),0)+IF($D$2&gt;=4,IFERROR(LARGE(E10:J10,4),0),0)+IF($D$2&gt;=5,IFERROR(LARGE(E10:J10,5),0),0)+IF($D$2&gt;=6,IFERROR(LARGE(E10:J10,6),0),0)</f>
        <v>556</v>
      </c>
      <c r="M10" s="5" t="s">
        <v>362</v>
      </c>
      <c r="O10" t="s">
        <v>363</v>
      </c>
    </row>
    <row r="11" spans="1:18" x14ac:dyDescent="0.3">
      <c r="A11">
        <f t="shared" si="0"/>
        <v>7</v>
      </c>
      <c r="B11">
        <f>IF(D11="CPA","Excl",MAX(B$4:B10)+1)</f>
        <v>7</v>
      </c>
      <c r="C11" t="s">
        <v>402</v>
      </c>
      <c r="D11" t="s">
        <v>41</v>
      </c>
      <c r="E11">
        <v>102</v>
      </c>
      <c r="F11">
        <v>123</v>
      </c>
      <c r="G11">
        <v>101</v>
      </c>
      <c r="H11">
        <v>108</v>
      </c>
      <c r="I11">
        <v>134</v>
      </c>
      <c r="K11" s="6">
        <f>IFERROR(LARGE(E11:J11,1),0)+IF($D$2&gt;=2,IFERROR(LARGE(E11:J11,2),0),0)+IF($D$2&gt;=3,IFERROR(LARGE(E11:J11,3),0),0)+IF($D$2&gt;=4,IFERROR(LARGE(E11:J11,4),0),0)+IF($D$2&gt;=5,IFERROR(LARGE(E11:J11,5),0),0)+IF($D$2&gt;=6,IFERROR(LARGE(E11:J11,6),0),0)</f>
        <v>467</v>
      </c>
      <c r="M11" s="5" t="s">
        <v>32</v>
      </c>
      <c r="O11" t="s">
        <v>364</v>
      </c>
    </row>
    <row r="12" spans="1:18" x14ac:dyDescent="0.3">
      <c r="A12">
        <f t="shared" si="0"/>
        <v>8</v>
      </c>
      <c r="B12">
        <f>IF(D12="CPA","Excl",MAX(B$4:B11)+1)</f>
        <v>8</v>
      </c>
      <c r="C12" t="s">
        <v>419</v>
      </c>
      <c r="D12" t="s">
        <v>51</v>
      </c>
      <c r="G12">
        <v>200</v>
      </c>
      <c r="I12">
        <v>200</v>
      </c>
      <c r="K12" s="6">
        <f>IFERROR(LARGE(E12:J12,1),0)+IF($D$2&gt;=2,IFERROR(LARGE(E12:J12,2),0),0)+IF($D$2&gt;=3,IFERROR(LARGE(E12:J12,3),0),0)+IF($D$2&gt;=4,IFERROR(LARGE(E12:J12,4),0),0)+IF($D$2&gt;=5,IFERROR(LARGE(E12:J12,5),0),0)+IF($D$2&gt;=6,IFERROR(LARGE(E12:J12,6),0),0)</f>
        <v>400</v>
      </c>
      <c r="M12" s="5" t="s">
        <v>51</v>
      </c>
      <c r="O12" t="s">
        <v>365</v>
      </c>
    </row>
    <row r="13" spans="1:18" x14ac:dyDescent="0.3">
      <c r="A13">
        <f t="shared" si="0"/>
        <v>9</v>
      </c>
      <c r="B13">
        <f>IF(D13="CPA","Excl",MAX(B$4:B12)+1)</f>
        <v>9</v>
      </c>
      <c r="C13" t="s">
        <v>403</v>
      </c>
      <c r="D13" t="s">
        <v>41</v>
      </c>
      <c r="E13">
        <v>194</v>
      </c>
      <c r="G13">
        <v>186</v>
      </c>
      <c r="K13" s="6">
        <f>IFERROR(LARGE(E13:J13,1),0)+IF($D$2&gt;=2,IFERROR(LARGE(E13:J13,2),0),0)+IF($D$2&gt;=3,IFERROR(LARGE(E13:J13,3),0),0)+IF($D$2&gt;=4,IFERROR(LARGE(E13:J13,4),0),0)+IF($D$2&gt;=5,IFERROR(LARGE(E13:J13,5),0),0)+IF($D$2&gt;=6,IFERROR(LARGE(E13:J13,6),0),0)</f>
        <v>380</v>
      </c>
      <c r="M13" s="5" t="s">
        <v>12</v>
      </c>
      <c r="O13" t="s">
        <v>366</v>
      </c>
    </row>
    <row r="14" spans="1:18" x14ac:dyDescent="0.3">
      <c r="A14">
        <f t="shared" si="0"/>
        <v>10</v>
      </c>
      <c r="B14">
        <f>IF(D14="CPA","Excl",MAX(B$4:B13)+1)</f>
        <v>10</v>
      </c>
      <c r="C14" t="s">
        <v>405</v>
      </c>
      <c r="D14" t="s">
        <v>30</v>
      </c>
      <c r="F14">
        <v>179</v>
      </c>
      <c r="G14">
        <v>189</v>
      </c>
      <c r="K14" s="6">
        <f>IFERROR(LARGE(E14:J14,1),0)+IF($D$2&gt;=2,IFERROR(LARGE(E14:J14,2),0),0)+IF($D$2&gt;=3,IFERROR(LARGE(E14:J14,3),0),0)+IF($D$2&gt;=4,IFERROR(LARGE(E14:J14,4),0),0)+IF($D$2&gt;=5,IFERROR(LARGE(E14:J14,5),0),0)+IF($D$2&gt;=6,IFERROR(LARGE(E14:J14,6),0),0)</f>
        <v>368</v>
      </c>
      <c r="M14" s="5" t="s">
        <v>367</v>
      </c>
      <c r="O14" t="s">
        <v>368</v>
      </c>
    </row>
    <row r="15" spans="1:18" x14ac:dyDescent="0.3">
      <c r="A15">
        <f t="shared" si="0"/>
        <v>11</v>
      </c>
      <c r="B15">
        <f>IF(D15="CPA","Excl",MAX(B$4:B14)+1)</f>
        <v>11</v>
      </c>
      <c r="C15" t="s">
        <v>406</v>
      </c>
      <c r="D15" t="s">
        <v>16</v>
      </c>
      <c r="E15">
        <v>174</v>
      </c>
      <c r="F15">
        <v>185</v>
      </c>
      <c r="K15" s="6">
        <f>IFERROR(LARGE(E15:J15,1),0)+IF($D$2&gt;=2,IFERROR(LARGE(E15:J15,2),0),0)+IF($D$2&gt;=3,IFERROR(LARGE(E15:J15,3),0),0)+IF($D$2&gt;=4,IFERROR(LARGE(E15:J15,4),0),0)+IF($D$2&gt;=5,IFERROR(LARGE(E15:J15,5),0),0)+IF($D$2&gt;=6,IFERROR(LARGE(E15:J15,6),0),0)</f>
        <v>359</v>
      </c>
      <c r="M15" s="5" t="s">
        <v>16</v>
      </c>
      <c r="O15" t="s">
        <v>369</v>
      </c>
    </row>
    <row r="16" spans="1:18" x14ac:dyDescent="0.3">
      <c r="A16">
        <f t="shared" si="0"/>
        <v>12</v>
      </c>
      <c r="B16">
        <f>IF(D16="CPA","Excl",MAX(B$4:B15)+1)</f>
        <v>12</v>
      </c>
      <c r="C16" t="s">
        <v>407</v>
      </c>
      <c r="D16" t="s">
        <v>30</v>
      </c>
      <c r="F16">
        <v>156</v>
      </c>
      <c r="H16">
        <v>172</v>
      </c>
      <c r="K16" s="6">
        <f>IFERROR(LARGE(E16:J16,1),0)+IF($D$2&gt;=2,IFERROR(LARGE(E16:J16,2),0),0)+IF($D$2&gt;=3,IFERROR(LARGE(E16:J16,3),0),0)+IF($D$2&gt;=4,IFERROR(LARGE(E16:J16,4),0),0)+IF($D$2&gt;=5,IFERROR(LARGE(E16:J16,5),0),0)+IF($D$2&gt;=6,IFERROR(LARGE(E16:J16,6),0),0)</f>
        <v>328</v>
      </c>
      <c r="M16" s="5" t="s">
        <v>26</v>
      </c>
      <c r="O16" t="s">
        <v>370</v>
      </c>
    </row>
    <row r="17" spans="1:15" x14ac:dyDescent="0.3">
      <c r="A17">
        <f t="shared" si="0"/>
        <v>13</v>
      </c>
      <c r="B17">
        <f>IF(D17="CPA","Excl",MAX(B$4:B16)+1)</f>
        <v>13</v>
      </c>
      <c r="C17" t="s">
        <v>408</v>
      </c>
      <c r="D17" t="s">
        <v>26</v>
      </c>
      <c r="E17">
        <v>162</v>
      </c>
      <c r="F17">
        <v>165</v>
      </c>
      <c r="K17" s="6">
        <f>IFERROR(LARGE(E17:J17,1),0)+IF($D$2&gt;=2,IFERROR(LARGE(E17:J17,2),0),0)+IF($D$2&gt;=3,IFERROR(LARGE(E17:J17,3),0),0)+IF($D$2&gt;=4,IFERROR(LARGE(E17:J17,4),0),0)+IF($D$2&gt;=5,IFERROR(LARGE(E17:J17,5),0),0)+IF($D$2&gt;=6,IFERROR(LARGE(E17:J17,6),0),0)</f>
        <v>327</v>
      </c>
      <c r="M17" s="5" t="s">
        <v>41</v>
      </c>
      <c r="O17" t="s">
        <v>371</v>
      </c>
    </row>
    <row r="18" spans="1:15" x14ac:dyDescent="0.3">
      <c r="A18">
        <f t="shared" si="0"/>
        <v>14</v>
      </c>
      <c r="B18">
        <f>IF(D18="CPA","Excl",MAX(B$4:B17)+1)</f>
        <v>14</v>
      </c>
      <c r="C18" t="s">
        <v>409</v>
      </c>
      <c r="D18" t="s">
        <v>16</v>
      </c>
      <c r="F18">
        <v>162</v>
      </c>
      <c r="G18">
        <v>162</v>
      </c>
      <c r="K18" s="6">
        <f>IFERROR(LARGE(E18:J18,1),0)+IF($D$2&gt;=2,IFERROR(LARGE(E18:J18,2),0),0)+IF($D$2&gt;=3,IFERROR(LARGE(E18:J18,3),0),0)+IF($D$2&gt;=4,IFERROR(LARGE(E18:J18,4),0),0)+IF($D$2&gt;=5,IFERROR(LARGE(E18:J18,5),0),0)+IF($D$2&gt;=6,IFERROR(LARGE(E18:J18,6),0),0)</f>
        <v>324</v>
      </c>
      <c r="M18" s="5" t="s">
        <v>47</v>
      </c>
      <c r="O18" t="s">
        <v>372</v>
      </c>
    </row>
    <row r="19" spans="1:15" x14ac:dyDescent="0.3">
      <c r="A19">
        <f t="shared" si="0"/>
        <v>15</v>
      </c>
      <c r="B19">
        <f>IF(D19="CPA","Excl",MAX(B$4:B18)+1)</f>
        <v>15</v>
      </c>
      <c r="C19" t="s">
        <v>410</v>
      </c>
      <c r="D19" t="s">
        <v>51</v>
      </c>
      <c r="E19">
        <v>148</v>
      </c>
      <c r="H19">
        <v>166</v>
      </c>
      <c r="K19" s="6">
        <f>IFERROR(LARGE(E19:J19,1),0)+IF($D$2&gt;=2,IFERROR(LARGE(E19:J19,2),0),0)+IF($D$2&gt;=3,IFERROR(LARGE(E19:J19,3),0),0)+IF($D$2&gt;=4,IFERROR(LARGE(E19:J19,4),0),0)+IF($D$2&gt;=5,IFERROR(LARGE(E19:J19,5),0),0)+IF($D$2&gt;=6,IFERROR(LARGE(E19:J19,6),0),0)</f>
        <v>314</v>
      </c>
      <c r="M19" s="5" t="s">
        <v>21</v>
      </c>
      <c r="O19" t="s">
        <v>373</v>
      </c>
    </row>
    <row r="20" spans="1:15" x14ac:dyDescent="0.3">
      <c r="A20">
        <f t="shared" si="0"/>
        <v>16</v>
      </c>
      <c r="B20">
        <f>IF(D20="CPA","Excl",MAX(B$4:B19)+1)</f>
        <v>16</v>
      </c>
      <c r="C20" t="s">
        <v>411</v>
      </c>
      <c r="D20" t="s">
        <v>362</v>
      </c>
      <c r="E20">
        <v>136</v>
      </c>
      <c r="H20">
        <v>171</v>
      </c>
      <c r="K20" s="6">
        <f>IFERROR(LARGE(E20:J20,1),0)+IF($D$2&gt;=2,IFERROR(LARGE(E20:J20,2),0),0)+IF($D$2&gt;=3,IFERROR(LARGE(E20:J20,3),0),0)+IF($D$2&gt;=4,IFERROR(LARGE(E20:J20,4),0),0)+IF($D$2&gt;=5,IFERROR(LARGE(E20:J20,5),0),0)+IF($D$2&gt;=6,IFERROR(LARGE(E20:J20,6),0),0)</f>
        <v>307</v>
      </c>
    </row>
    <row r="21" spans="1:15" x14ac:dyDescent="0.3">
      <c r="A21">
        <f t="shared" si="0"/>
        <v>17</v>
      </c>
      <c r="B21">
        <f>IF(D21="CPA","Excl",MAX(B$4:B20)+1)</f>
        <v>17</v>
      </c>
      <c r="C21" t="s">
        <v>412</v>
      </c>
      <c r="D21" t="s">
        <v>32</v>
      </c>
      <c r="E21">
        <v>163</v>
      </c>
      <c r="F21">
        <v>135</v>
      </c>
      <c r="K21" s="6">
        <f>IFERROR(LARGE(E21:J21,1),0)+IF($D$2&gt;=2,IFERROR(LARGE(E21:J21,2),0),0)+IF($D$2&gt;=3,IFERROR(LARGE(E21:J21,3),0),0)+IF($D$2&gt;=4,IFERROR(LARGE(E21:J21,4),0),0)+IF($D$2&gt;=5,IFERROR(LARGE(E21:J21,5),0),0)+IF($D$2&gt;=6,IFERROR(LARGE(E21:J21,6),0),0)</f>
        <v>298</v>
      </c>
    </row>
    <row r="22" spans="1:15" x14ac:dyDescent="0.3">
      <c r="A22">
        <f t="shared" si="0"/>
        <v>18</v>
      </c>
      <c r="B22">
        <f>IF(D22="CPA","Excl",MAX(B$4:B21)+1)</f>
        <v>18</v>
      </c>
      <c r="C22" t="s">
        <v>421</v>
      </c>
      <c r="D22" t="s">
        <v>23</v>
      </c>
      <c r="E22">
        <v>80</v>
      </c>
      <c r="G22">
        <v>99</v>
      </c>
      <c r="I22">
        <v>110</v>
      </c>
      <c r="K22" s="6">
        <f>IFERROR(LARGE(E22:J22,1),0)+IF($D$2&gt;=2,IFERROR(LARGE(E22:J22,2),0),0)+IF($D$2&gt;=3,IFERROR(LARGE(E22:J22,3),0),0)+IF($D$2&gt;=4,IFERROR(LARGE(E22:J22,4),0),0)+IF($D$2&gt;=5,IFERROR(LARGE(E22:J22,5),0),0)+IF($D$2&gt;=6,IFERROR(LARGE(E22:J22,6),0),0)</f>
        <v>289</v>
      </c>
    </row>
    <row r="23" spans="1:15" x14ac:dyDescent="0.3">
      <c r="A23">
        <f t="shared" si="0"/>
        <v>19</v>
      </c>
      <c r="B23">
        <f>IF(D23="CPA","Excl",MAX(B$4:B22)+1)</f>
        <v>19</v>
      </c>
      <c r="C23" t="s">
        <v>413</v>
      </c>
      <c r="D23" t="s">
        <v>362</v>
      </c>
      <c r="F23">
        <v>100</v>
      </c>
      <c r="H23">
        <v>174</v>
      </c>
      <c r="K23" s="6">
        <f>IFERROR(LARGE(E23:J23,1),0)+IF($D$2&gt;=2,IFERROR(LARGE(E23:J23,2),0),0)+IF($D$2&gt;=3,IFERROR(LARGE(E23:J23,3),0),0)+IF($D$2&gt;=4,IFERROR(LARGE(E23:J23,4),0),0)+IF($D$2&gt;=5,IFERROR(LARGE(E23:J23,5),0),0)+IF($D$2&gt;=6,IFERROR(LARGE(E23:J23,6),0),0)</f>
        <v>274</v>
      </c>
    </row>
    <row r="24" spans="1:15" x14ac:dyDescent="0.3">
      <c r="A24">
        <f t="shared" si="0"/>
        <v>20</v>
      </c>
      <c r="B24">
        <f>IF(D24="CPA","Excl",MAX(B$4:B23)+1)</f>
        <v>20</v>
      </c>
      <c r="C24" t="s">
        <v>414</v>
      </c>
      <c r="D24" t="s">
        <v>415</v>
      </c>
      <c r="F24">
        <v>120</v>
      </c>
      <c r="G24">
        <v>152</v>
      </c>
      <c r="K24" s="6">
        <f>IFERROR(LARGE(E24:J24,1),0)+IF($D$2&gt;=2,IFERROR(LARGE(E24:J24,2),0),0)+IF($D$2&gt;=3,IFERROR(LARGE(E24:J24,3),0),0)+IF($D$2&gt;=4,IFERROR(LARGE(E24:J24,4),0),0)+IF($D$2&gt;=5,IFERROR(LARGE(E24:J24,5),0),0)+IF($D$2&gt;=6,IFERROR(LARGE(E24:J24,6),0),0)</f>
        <v>272</v>
      </c>
    </row>
    <row r="25" spans="1:15" x14ac:dyDescent="0.3">
      <c r="A25">
        <f t="shared" si="0"/>
        <v>21</v>
      </c>
      <c r="B25">
        <f>IF(D25="CPA","Excl",MAX(B$4:B24)+1)</f>
        <v>21</v>
      </c>
      <c r="C25" t="s">
        <v>416</v>
      </c>
      <c r="D25" t="s">
        <v>23</v>
      </c>
      <c r="E25">
        <v>115</v>
      </c>
      <c r="F25">
        <v>104</v>
      </c>
      <c r="K25" s="6">
        <f>IFERROR(LARGE(E25:J25,1),0)+IF($D$2&gt;=2,IFERROR(LARGE(E25:J25,2),0),0)+IF($D$2&gt;=3,IFERROR(LARGE(E25:J25,3),0),0)+IF($D$2&gt;=4,IFERROR(LARGE(E25:J25,4),0),0)+IF($D$2&gt;=5,IFERROR(LARGE(E25:J25,5),0),0)+IF($D$2&gt;=6,IFERROR(LARGE(E25:J25,6),0),0)</f>
        <v>219</v>
      </c>
    </row>
    <row r="26" spans="1:15" x14ac:dyDescent="0.3">
      <c r="A26">
        <f t="shared" si="0"/>
        <v>22</v>
      </c>
      <c r="B26">
        <f>IF(D26="CPA","Excl",MAX(B$4:B25)+1)</f>
        <v>22</v>
      </c>
      <c r="C26" t="s">
        <v>417</v>
      </c>
      <c r="D26" t="s">
        <v>57</v>
      </c>
      <c r="E26">
        <v>90</v>
      </c>
      <c r="F26">
        <v>129</v>
      </c>
      <c r="K26" s="6">
        <f>IFERROR(LARGE(E26:J26,1),0)+IF($D$2&gt;=2,IFERROR(LARGE(E26:J26,2),0),0)+IF($D$2&gt;=3,IFERROR(LARGE(E26:J26,3),0),0)+IF($D$2&gt;=4,IFERROR(LARGE(E26:J26,4),0),0)+IF($D$2&gt;=5,IFERROR(LARGE(E26:J26,5),0),0)+IF($D$2&gt;=6,IFERROR(LARGE(E26:J26,6),0),0)</f>
        <v>219</v>
      </c>
    </row>
    <row r="27" spans="1:15" x14ac:dyDescent="0.3">
      <c r="A27">
        <f t="shared" si="0"/>
        <v>23</v>
      </c>
      <c r="B27">
        <f>IF(D27="CPA","Excl",MAX(B$4:B26)+1)</f>
        <v>23</v>
      </c>
      <c r="C27" t="s">
        <v>418</v>
      </c>
      <c r="D27" t="s">
        <v>51</v>
      </c>
      <c r="F27">
        <v>200</v>
      </c>
      <c r="K27" s="6">
        <f>IFERROR(LARGE(E27:J27,1),0)+IF($D$2&gt;=2,IFERROR(LARGE(E27:J27,2),0),0)+IF($D$2&gt;=3,IFERROR(LARGE(E27:J27,3),0),0)+IF($D$2&gt;=4,IFERROR(LARGE(E27:J27,4),0),0)+IF($D$2&gt;=5,IFERROR(LARGE(E27:J27,5),0),0)+IF($D$2&gt;=6,IFERROR(LARGE(E27:J27,6),0),0)</f>
        <v>200</v>
      </c>
    </row>
    <row r="28" spans="1:15" x14ac:dyDescent="0.3">
      <c r="A28">
        <f t="shared" si="0"/>
        <v>24</v>
      </c>
      <c r="B28">
        <f>IF(D28="CPA","Excl",MAX(B$4:B27)+1)</f>
        <v>24</v>
      </c>
      <c r="C28" t="s">
        <v>422</v>
      </c>
      <c r="D28" t="s">
        <v>51</v>
      </c>
      <c r="I28">
        <v>195</v>
      </c>
      <c r="K28" s="6">
        <f>IFERROR(LARGE(E28:J28,1),0)+IF($D$2&gt;=2,IFERROR(LARGE(E28:J28,2),0),0)+IF($D$2&gt;=3,IFERROR(LARGE(E28:J28,3),0),0)+IF($D$2&gt;=4,IFERROR(LARGE(E28:J28,4),0),0)+IF($D$2&gt;=5,IFERROR(LARGE(E28:J28,5),0),0)+IF($D$2&gt;=6,IFERROR(LARGE(E28:J28,6),0),0)</f>
        <v>195</v>
      </c>
    </row>
    <row r="29" spans="1:15" x14ac:dyDescent="0.3">
      <c r="A29">
        <f t="shared" si="0"/>
        <v>25</v>
      </c>
      <c r="B29">
        <f>IF(D29="CPA","Excl",MAX(B$4:B28)+1)</f>
        <v>25</v>
      </c>
      <c r="C29" t="s">
        <v>420</v>
      </c>
      <c r="D29" t="s">
        <v>51</v>
      </c>
      <c r="G29">
        <v>184</v>
      </c>
      <c r="K29" s="6">
        <f>IFERROR(LARGE(E29:J29,1),0)+IF($D$2&gt;=2,IFERROR(LARGE(E29:J29,2),0),0)+IF($D$2&gt;=3,IFERROR(LARGE(E29:J29,3),0),0)+IF($D$2&gt;=4,IFERROR(LARGE(E29:J29,4),0),0)+IF($D$2&gt;=5,IFERROR(LARGE(E29:J29,5),0),0)+IF($D$2&gt;=6,IFERROR(LARGE(E29:J29,6),0),0)</f>
        <v>184</v>
      </c>
    </row>
    <row r="30" spans="1:15" x14ac:dyDescent="0.3">
      <c r="A30">
        <f t="shared" si="0"/>
        <v>26</v>
      </c>
      <c r="B30">
        <f>IF(D30="CPA","Excl",MAX(B$4:B29)+1)</f>
        <v>26</v>
      </c>
      <c r="C30" t="s">
        <v>423</v>
      </c>
      <c r="D30" t="s">
        <v>57</v>
      </c>
      <c r="E30">
        <v>99</v>
      </c>
      <c r="H30">
        <v>73</v>
      </c>
      <c r="K30" s="6">
        <f>IFERROR(LARGE(E30:J30,1),0)+IF($D$2&gt;=2,IFERROR(LARGE(E30:J30,2),0),0)+IF($D$2&gt;=3,IFERROR(LARGE(E30:J30,3),0),0)+IF($D$2&gt;=4,IFERROR(LARGE(E30:J30,4),0),0)+IF($D$2&gt;=5,IFERROR(LARGE(E30:J30,5),0),0)+IF($D$2&gt;=6,IFERROR(LARGE(E30:J30,6),0),0)</f>
        <v>172</v>
      </c>
    </row>
    <row r="31" spans="1:15" x14ac:dyDescent="0.3">
      <c r="A31">
        <f t="shared" si="0"/>
        <v>27</v>
      </c>
      <c r="B31">
        <f>IF(D31="CPA","Excl",MAX(B$4:B30)+1)</f>
        <v>27</v>
      </c>
      <c r="C31" t="s">
        <v>424</v>
      </c>
      <c r="D31" t="s">
        <v>16</v>
      </c>
      <c r="I31">
        <v>171</v>
      </c>
      <c r="K31" s="6">
        <f>IFERROR(LARGE(E31:J31,1),0)+IF($D$2&gt;=2,IFERROR(LARGE(E31:J31,2),0),0)+IF($D$2&gt;=3,IFERROR(LARGE(E31:J31,3),0),0)+IF($D$2&gt;=4,IFERROR(LARGE(E31:J31,4),0),0)+IF($D$2&gt;=5,IFERROR(LARGE(E31:J31,5),0),0)+IF($D$2&gt;=6,IFERROR(LARGE(E31:J31,6),0),0)</f>
        <v>171</v>
      </c>
    </row>
    <row r="32" spans="1:15" x14ac:dyDescent="0.3">
      <c r="A32">
        <f t="shared" si="0"/>
        <v>28</v>
      </c>
      <c r="B32">
        <f>IF(D32="CPA","Excl",MAX(B$4:B31)+1)</f>
        <v>28</v>
      </c>
      <c r="C32" t="s">
        <v>425</v>
      </c>
      <c r="D32" t="s">
        <v>16</v>
      </c>
      <c r="H32">
        <v>164</v>
      </c>
      <c r="K32" s="6">
        <f>IFERROR(LARGE(E32:J32,1),0)+IF($D$2&gt;=2,IFERROR(LARGE(E32:J32,2),0),0)+IF($D$2&gt;=3,IFERROR(LARGE(E32:J32,3),0),0)+IF($D$2&gt;=4,IFERROR(LARGE(E32:J32,4),0),0)+IF($D$2&gt;=5,IFERROR(LARGE(E32:J32,5),0),0)+IF($D$2&gt;=6,IFERROR(LARGE(E32:J32,6),0),0)</f>
        <v>164</v>
      </c>
    </row>
    <row r="33" spans="1:12" x14ac:dyDescent="0.3">
      <c r="A33">
        <f t="shared" si="0"/>
        <v>29</v>
      </c>
      <c r="B33">
        <f>IF(D33="CPA","Excl",MAX(B$4:B32)+1)</f>
        <v>29</v>
      </c>
      <c r="C33" t="s">
        <v>426</v>
      </c>
      <c r="D33" t="s">
        <v>41</v>
      </c>
      <c r="F33">
        <v>159</v>
      </c>
      <c r="K33" s="6">
        <f>IFERROR(LARGE(E33:J33,1),0)+IF($D$2&gt;=2,IFERROR(LARGE(E33:J33,2),0),0)+IF($D$2&gt;=3,IFERROR(LARGE(E33:J33,3),0),0)+IF($D$2&gt;=4,IFERROR(LARGE(E33:J33,4),0),0)+IF($D$2&gt;=5,IFERROR(LARGE(E33:J33,5),0),0)+IF($D$2&gt;=6,IFERROR(LARGE(E33:J33,6),0),0)</f>
        <v>159</v>
      </c>
    </row>
    <row r="34" spans="1:12" x14ac:dyDescent="0.3">
      <c r="A34">
        <f t="shared" si="0"/>
        <v>30</v>
      </c>
      <c r="B34" t="str">
        <f>IF(D34="CPA","Excl",MAX(B$4:B33)+1)</f>
        <v>Excl</v>
      </c>
      <c r="C34" t="s">
        <v>427</v>
      </c>
      <c r="D34" t="s">
        <v>14</v>
      </c>
      <c r="E34">
        <v>49</v>
      </c>
      <c r="F34">
        <v>41</v>
      </c>
      <c r="H34">
        <v>66</v>
      </c>
      <c r="K34" s="6">
        <f>IFERROR(LARGE(E34:J34,1),0)+IF($D$2&gt;=2,IFERROR(LARGE(E34:J34,2),0),0)+IF($D$2&gt;=3,IFERROR(LARGE(E34:J34,3),0),0)+IF($D$2&gt;=4,IFERROR(LARGE(E34:J34,4),0),0)+IF($D$2&gt;=5,IFERROR(LARGE(E34:J34,5),0),0)+IF($D$2&gt;=6,IFERROR(LARGE(E34:J34,6),0),0)</f>
        <v>156</v>
      </c>
    </row>
    <row r="35" spans="1:12" x14ac:dyDescent="0.3">
      <c r="A35">
        <f t="shared" si="0"/>
        <v>31</v>
      </c>
      <c r="B35">
        <f>IF(D35="CPA","Excl",MAX(B$4:B34)+1)</f>
        <v>30</v>
      </c>
      <c r="C35" t="s">
        <v>428</v>
      </c>
      <c r="D35" t="s">
        <v>41</v>
      </c>
      <c r="F35">
        <v>139</v>
      </c>
      <c r="K35" s="6">
        <f>IFERROR(LARGE(E35:J35,1),0)+IF($D$2&gt;=2,IFERROR(LARGE(E35:J35,2),0),0)+IF($D$2&gt;=3,IFERROR(LARGE(E35:J35,3),0),0)+IF($D$2&gt;=4,IFERROR(LARGE(E35:J35,4),0),0)+IF($D$2&gt;=5,IFERROR(LARGE(E35:J35,5),0),0)+IF($D$2&gt;=6,IFERROR(LARGE(E35:J35,6),0),0)</f>
        <v>139</v>
      </c>
    </row>
    <row r="36" spans="1:12" x14ac:dyDescent="0.3">
      <c r="A36">
        <f t="shared" si="0"/>
        <v>32</v>
      </c>
      <c r="B36">
        <f>IF(D36="CPA","Excl",MAX(B$4:B35)+1)</f>
        <v>31</v>
      </c>
      <c r="C36" t="s">
        <v>429</v>
      </c>
      <c r="D36" t="s">
        <v>16</v>
      </c>
      <c r="F36">
        <v>136</v>
      </c>
      <c r="K36" s="6">
        <f>IFERROR(LARGE(E36:J36,1),0)+IF($D$2&gt;=2,IFERROR(LARGE(E36:J36,2),0),0)+IF($D$2&gt;=3,IFERROR(LARGE(E36:J36,3),0),0)+IF($D$2&gt;=4,IFERROR(LARGE(E36:J36,4),0),0)+IF($D$2&gt;=5,IFERROR(LARGE(E36:J36,5),0),0)+IF($D$2&gt;=6,IFERROR(LARGE(E36:J36,6),0),0)</f>
        <v>136</v>
      </c>
    </row>
    <row r="37" spans="1:12" x14ac:dyDescent="0.3">
      <c r="A37">
        <f t="shared" si="0"/>
        <v>33</v>
      </c>
      <c r="B37">
        <f>IF(D37="CPA","Excl",MAX(B$4:B36)+1)</f>
        <v>32</v>
      </c>
      <c r="C37" t="s">
        <v>430</v>
      </c>
      <c r="D37" t="s">
        <v>30</v>
      </c>
      <c r="H37">
        <v>121</v>
      </c>
      <c r="K37" s="6">
        <f>IFERROR(LARGE(E37:J37,1),0)+IF($D$2&gt;=2,IFERROR(LARGE(E37:J37,2),0),0)+IF($D$2&gt;=3,IFERROR(LARGE(E37:J37,3),0),0)+IF($D$2&gt;=4,IFERROR(LARGE(E37:J37,4),0),0)+IF($D$2&gt;=5,IFERROR(LARGE(E37:J37,5),0),0)+IF($D$2&gt;=6,IFERROR(LARGE(E37:J37,6),0),0)</f>
        <v>121</v>
      </c>
    </row>
    <row r="38" spans="1:12" x14ac:dyDescent="0.3">
      <c r="A38">
        <f t="shared" si="0"/>
        <v>34</v>
      </c>
      <c r="B38">
        <f>IF(D38="CPA","Excl",MAX(B$4:B37)+1)</f>
        <v>33</v>
      </c>
      <c r="C38" t="s">
        <v>431</v>
      </c>
      <c r="D38" t="s">
        <v>41</v>
      </c>
      <c r="E38">
        <v>89</v>
      </c>
      <c r="K38" s="6">
        <f>IFERROR(LARGE(E38:J38,1),0)+IF($D$2&gt;=2,IFERROR(LARGE(E38:J38,2),0),0)+IF($D$2&gt;=3,IFERROR(LARGE(E38:J38,3),0),0)+IF($D$2&gt;=4,IFERROR(LARGE(E38:J38,4),0),0)+IF($D$2&gt;=5,IFERROR(LARGE(E38:J38,5),0),0)+IF($D$2&gt;=6,IFERROR(LARGE(E38:J38,6),0),0)</f>
        <v>89</v>
      </c>
    </row>
    <row r="39" spans="1:12" x14ac:dyDescent="0.3">
      <c r="A39">
        <f t="shared" si="0"/>
        <v>35</v>
      </c>
      <c r="B39">
        <f>IF(D39="CPA","Excl",MAX(B$4:B38)+1)</f>
        <v>34</v>
      </c>
      <c r="C39" t="s">
        <v>432</v>
      </c>
      <c r="D39" t="s">
        <v>41</v>
      </c>
      <c r="H39">
        <v>88</v>
      </c>
      <c r="K39" s="6">
        <f>IFERROR(LARGE(E39:J39,1),0)+IF($D$2&gt;=2,IFERROR(LARGE(E39:J39,2),0),0)+IF($D$2&gt;=3,IFERROR(LARGE(E39:J39,3),0),0)+IF($D$2&gt;=4,IFERROR(LARGE(E39:J39,4),0),0)+IF($D$2&gt;=5,IFERROR(LARGE(E39:J39,5),0),0)+IF($D$2&gt;=6,IFERROR(LARGE(E39:J39,6),0),0)</f>
        <v>88</v>
      </c>
    </row>
    <row r="41" spans="1:12" s="1" customFormat="1" x14ac:dyDescent="0.3">
      <c r="C41" s="1" t="s">
        <v>433</v>
      </c>
      <c r="I41"/>
      <c r="L41"/>
    </row>
    <row r="42" spans="1:12" x14ac:dyDescent="0.3">
      <c r="A42">
        <v>1</v>
      </c>
      <c r="B42">
        <f>IF(D42="CPA","Excl",MAX(B$41:B41)+1)</f>
        <v>1</v>
      </c>
      <c r="C42" t="s">
        <v>441</v>
      </c>
      <c r="D42" t="s">
        <v>32</v>
      </c>
      <c r="F42">
        <v>191</v>
      </c>
      <c r="G42">
        <v>194</v>
      </c>
      <c r="H42">
        <v>193</v>
      </c>
      <c r="I42">
        <v>198</v>
      </c>
      <c r="K42" s="6">
        <f>IFERROR(LARGE(E42:J42,1),0)+IF($D$2&gt;=2,IFERROR(LARGE(E42:J42,2),0),0)+IF($D$2&gt;=3,IFERROR(LARGE(E42:J42,3),0),0)+IF($D$2&gt;=4,IFERROR(LARGE(E42:J42,4),0),0)+IF($D$2&gt;=5,IFERROR(LARGE(E42:J42,5),0),0)+IF($D$2&gt;=6,IFERROR(LARGE(E42:J42,6),0),0)</f>
        <v>776</v>
      </c>
    </row>
    <row r="43" spans="1:12" x14ac:dyDescent="0.3">
      <c r="A43">
        <f>A42+1</f>
        <v>2</v>
      </c>
      <c r="B43">
        <f>IF(D43="CPA","Excl",MAX(B$41:B42)+1)</f>
        <v>2</v>
      </c>
      <c r="C43" t="s">
        <v>434</v>
      </c>
      <c r="D43" t="s">
        <v>19</v>
      </c>
      <c r="E43">
        <v>184</v>
      </c>
      <c r="F43">
        <v>189</v>
      </c>
      <c r="G43">
        <v>192</v>
      </c>
      <c r="H43">
        <v>190</v>
      </c>
      <c r="I43">
        <v>192</v>
      </c>
      <c r="K43" s="6">
        <f>IFERROR(LARGE(E43:J43,1),0)+IF($D$2&gt;=2,IFERROR(LARGE(E43:J43,2),0),0)+IF($D$2&gt;=3,IFERROR(LARGE(E43:J43,3),0),0)+IF($D$2&gt;=4,IFERROR(LARGE(E43:J43,4),0),0)+IF($D$2&gt;=5,IFERROR(LARGE(E43:J43,5),0),0)+IF($D$2&gt;=6,IFERROR(LARGE(E43:J43,6),0),0)</f>
        <v>763</v>
      </c>
    </row>
    <row r="44" spans="1:12" x14ac:dyDescent="0.3">
      <c r="A44">
        <f t="shared" ref="A44:A82" si="1">A43+1</f>
        <v>3</v>
      </c>
      <c r="B44">
        <f>IF(D44="CPA","Excl",MAX(B$41:B43)+1)</f>
        <v>3</v>
      </c>
      <c r="C44" t="s">
        <v>435</v>
      </c>
      <c r="D44" t="s">
        <v>21</v>
      </c>
      <c r="E44">
        <v>185</v>
      </c>
      <c r="F44">
        <v>187</v>
      </c>
      <c r="G44">
        <v>187</v>
      </c>
      <c r="H44">
        <v>194</v>
      </c>
      <c r="I44">
        <v>193</v>
      </c>
      <c r="K44" s="6">
        <f>IFERROR(LARGE(E44:J44,1),0)+IF($D$2&gt;=2,IFERROR(LARGE(E44:J44,2),0),0)+IF($D$2&gt;=3,IFERROR(LARGE(E44:J44,3),0),0)+IF($D$2&gt;=4,IFERROR(LARGE(E44:J44,4),0),0)+IF($D$2&gt;=5,IFERROR(LARGE(E44:J44,5),0),0)+IF($D$2&gt;=6,IFERROR(LARGE(E44:J44,6),0),0)</f>
        <v>761</v>
      </c>
    </row>
    <row r="45" spans="1:12" x14ac:dyDescent="0.3">
      <c r="A45">
        <f t="shared" si="1"/>
        <v>4</v>
      </c>
      <c r="B45">
        <f>IF(D45="CPA","Excl",MAX(B$41:B44)+1)</f>
        <v>4</v>
      </c>
      <c r="C45" t="s">
        <v>442</v>
      </c>
      <c r="D45" t="s">
        <v>30</v>
      </c>
      <c r="E45">
        <v>192</v>
      </c>
      <c r="G45">
        <v>190</v>
      </c>
      <c r="H45">
        <v>188</v>
      </c>
      <c r="I45">
        <v>190</v>
      </c>
      <c r="K45" s="6">
        <f>IFERROR(LARGE(E45:J45,1),0)+IF($D$2&gt;=2,IFERROR(LARGE(E45:J45,2),0),0)+IF($D$2&gt;=3,IFERROR(LARGE(E45:J45,3),0),0)+IF($D$2&gt;=4,IFERROR(LARGE(E45:J45,4),0),0)+IF($D$2&gt;=5,IFERROR(LARGE(E45:J45,5),0),0)+IF($D$2&gt;=6,IFERROR(LARGE(E45:J45,6),0),0)</f>
        <v>760</v>
      </c>
    </row>
    <row r="46" spans="1:12" x14ac:dyDescent="0.3">
      <c r="A46">
        <f t="shared" si="1"/>
        <v>5</v>
      </c>
      <c r="B46">
        <f>IF(D46="CPA","Excl",MAX(B$41:B45)+1)</f>
        <v>5</v>
      </c>
      <c r="C46" t="s">
        <v>437</v>
      </c>
      <c r="D46" t="s">
        <v>19</v>
      </c>
      <c r="E46">
        <v>187</v>
      </c>
      <c r="F46">
        <v>176</v>
      </c>
      <c r="G46">
        <v>95</v>
      </c>
      <c r="H46">
        <v>161</v>
      </c>
      <c r="I46">
        <v>174</v>
      </c>
      <c r="K46" s="6">
        <f>IFERROR(LARGE(E46:J46,1),0)+IF($D$2&gt;=2,IFERROR(LARGE(E46:J46,2),0),0)+IF($D$2&gt;=3,IFERROR(LARGE(E46:J46,3),0),0)+IF($D$2&gt;=4,IFERROR(LARGE(E46:J46,4),0),0)+IF($D$2&gt;=5,IFERROR(LARGE(E46:J46,5),0),0)+IF($D$2&gt;=6,IFERROR(LARGE(E46:J46,6),0),0)</f>
        <v>698</v>
      </c>
    </row>
    <row r="47" spans="1:12" x14ac:dyDescent="0.3">
      <c r="A47">
        <f t="shared" si="1"/>
        <v>6</v>
      </c>
      <c r="B47">
        <f>IF(D47="CPA","Excl",MAX(B$41:B46)+1)</f>
        <v>6</v>
      </c>
      <c r="C47" t="s">
        <v>436</v>
      </c>
      <c r="D47" t="s">
        <v>362</v>
      </c>
      <c r="E47">
        <v>153</v>
      </c>
      <c r="F47">
        <v>158</v>
      </c>
      <c r="G47">
        <v>164</v>
      </c>
      <c r="H47">
        <v>153</v>
      </c>
      <c r="K47" s="6">
        <f>IFERROR(LARGE(E47:J47,1),0)+IF($D$2&gt;=2,IFERROR(LARGE(E47:J47,2),0),0)+IF($D$2&gt;=3,IFERROR(LARGE(E47:J47,3),0),0)+IF($D$2&gt;=4,IFERROR(LARGE(E47:J47,4),0),0)+IF($D$2&gt;=5,IFERROR(LARGE(E47:J47,5),0),0)+IF($D$2&gt;=6,IFERROR(LARGE(E47:J47,6),0),0)</f>
        <v>628</v>
      </c>
    </row>
    <row r="48" spans="1:12" x14ac:dyDescent="0.3">
      <c r="A48">
        <f t="shared" si="1"/>
        <v>7</v>
      </c>
      <c r="B48">
        <f>IF(D48="CPA","Excl",MAX(B$41:B47)+1)</f>
        <v>7</v>
      </c>
      <c r="C48" t="s">
        <v>438</v>
      </c>
      <c r="D48" t="s">
        <v>362</v>
      </c>
      <c r="E48">
        <v>158</v>
      </c>
      <c r="F48">
        <v>164</v>
      </c>
      <c r="G48">
        <v>143</v>
      </c>
      <c r="H48">
        <v>143</v>
      </c>
      <c r="I48">
        <v>161</v>
      </c>
      <c r="K48" s="6">
        <f>IFERROR(LARGE(E48:J48,1),0)+IF($D$2&gt;=2,IFERROR(LARGE(E48:J48,2),0),0)+IF($D$2&gt;=3,IFERROR(LARGE(E48:J48,3),0),0)+IF($D$2&gt;=4,IFERROR(LARGE(E48:J48,4),0),0)+IF($D$2&gt;=5,IFERROR(LARGE(E48:J48,5),0),0)+IF($D$2&gt;=6,IFERROR(LARGE(E48:J48,6),0),0)</f>
        <v>626</v>
      </c>
    </row>
    <row r="49" spans="1:11" x14ac:dyDescent="0.3">
      <c r="A49">
        <f t="shared" si="1"/>
        <v>8</v>
      </c>
      <c r="B49">
        <f>IF(D49="CPA","Excl",MAX(B$41:B48)+1)</f>
        <v>8</v>
      </c>
      <c r="C49" t="s">
        <v>439</v>
      </c>
      <c r="D49" t="s">
        <v>41</v>
      </c>
      <c r="E49">
        <v>150</v>
      </c>
      <c r="F49">
        <v>144</v>
      </c>
      <c r="G49">
        <v>160</v>
      </c>
      <c r="H49">
        <v>142</v>
      </c>
      <c r="I49">
        <v>172</v>
      </c>
      <c r="K49" s="6">
        <f>IFERROR(LARGE(E49:J49,1),0)+IF($D$2&gt;=2,IFERROR(LARGE(E49:J49,2),0),0)+IF($D$2&gt;=3,IFERROR(LARGE(E49:J49,3),0),0)+IF($D$2&gt;=4,IFERROR(LARGE(E49:J49,4),0),0)+IF($D$2&gt;=5,IFERROR(LARGE(E49:J49,5),0),0)+IF($D$2&gt;=6,IFERROR(LARGE(E49:J49,6),0),0)</f>
        <v>626</v>
      </c>
    </row>
    <row r="50" spans="1:11" x14ac:dyDescent="0.3">
      <c r="A50">
        <f t="shared" si="1"/>
        <v>9</v>
      </c>
      <c r="B50">
        <f>IF(D50="CPA","Excl",MAX(B$41:B49)+1)</f>
        <v>9</v>
      </c>
      <c r="C50" t="s">
        <v>440</v>
      </c>
      <c r="D50" t="s">
        <v>47</v>
      </c>
      <c r="E50">
        <v>199</v>
      </c>
      <c r="F50">
        <v>198</v>
      </c>
      <c r="G50">
        <v>198</v>
      </c>
      <c r="K50" s="6">
        <f>IFERROR(LARGE(E50:J50,1),0)+IF($D$2&gt;=2,IFERROR(LARGE(E50:J50,2),0),0)+IF($D$2&gt;=3,IFERROR(LARGE(E50:J50,3),0),0)+IF($D$2&gt;=4,IFERROR(LARGE(E50:J50,4),0),0)+IF($D$2&gt;=5,IFERROR(LARGE(E50:J50,5),0),0)+IF($D$2&gt;=6,IFERROR(LARGE(E50:J50,6),0),0)</f>
        <v>595</v>
      </c>
    </row>
    <row r="51" spans="1:11" x14ac:dyDescent="0.3">
      <c r="A51">
        <f t="shared" si="1"/>
        <v>10</v>
      </c>
      <c r="B51">
        <f>IF(D51="CPA","Excl",MAX(B$41:B50)+1)</f>
        <v>10</v>
      </c>
      <c r="C51" t="s">
        <v>443</v>
      </c>
      <c r="D51" t="s">
        <v>41</v>
      </c>
      <c r="E51">
        <v>135</v>
      </c>
      <c r="F51">
        <v>128</v>
      </c>
      <c r="G51">
        <v>147</v>
      </c>
      <c r="H51">
        <v>147</v>
      </c>
      <c r="I51">
        <v>154</v>
      </c>
      <c r="K51" s="6">
        <f>IFERROR(LARGE(E51:J51,1),0)+IF($D$2&gt;=2,IFERROR(LARGE(E51:J51,2),0),0)+IF($D$2&gt;=3,IFERROR(LARGE(E51:J51,3),0),0)+IF($D$2&gt;=4,IFERROR(LARGE(E51:J51,4),0),0)+IF($D$2&gt;=5,IFERROR(LARGE(E51:J51,5),0),0)+IF($D$2&gt;=6,IFERROR(LARGE(E51:J51,6),0),0)</f>
        <v>583</v>
      </c>
    </row>
    <row r="52" spans="1:11" x14ac:dyDescent="0.3">
      <c r="A52">
        <f t="shared" si="1"/>
        <v>11</v>
      </c>
      <c r="B52">
        <f>IF(D52="CPA","Excl",MAX(B$41:B51)+1)</f>
        <v>11</v>
      </c>
      <c r="C52" t="s">
        <v>444</v>
      </c>
      <c r="D52" t="s">
        <v>32</v>
      </c>
      <c r="E52">
        <v>123</v>
      </c>
      <c r="F52">
        <v>130</v>
      </c>
      <c r="G52">
        <v>146</v>
      </c>
      <c r="H52">
        <v>144</v>
      </c>
      <c r="K52" s="6">
        <f>IFERROR(LARGE(E52:J52,1),0)+IF($D$2&gt;=2,IFERROR(LARGE(E52:J52,2),0),0)+IF($D$2&gt;=3,IFERROR(LARGE(E52:J52,3),0),0)+IF($D$2&gt;=4,IFERROR(LARGE(E52:J52,4),0),0)+IF($D$2&gt;=5,IFERROR(LARGE(E52:J52,5),0),0)+IF($D$2&gt;=6,IFERROR(LARGE(E52:J52,6),0),0)</f>
        <v>543</v>
      </c>
    </row>
    <row r="53" spans="1:11" x14ac:dyDescent="0.3">
      <c r="A53">
        <f t="shared" si="1"/>
        <v>12</v>
      </c>
      <c r="B53">
        <f>IF(D53="CPA","Excl",MAX(B$41:B52)+1)</f>
        <v>12</v>
      </c>
      <c r="C53" t="s">
        <v>445</v>
      </c>
      <c r="D53" t="s">
        <v>12</v>
      </c>
      <c r="E53">
        <v>103</v>
      </c>
      <c r="F53">
        <v>125</v>
      </c>
      <c r="G53">
        <v>113</v>
      </c>
      <c r="H53">
        <v>119</v>
      </c>
      <c r="I53">
        <v>130</v>
      </c>
      <c r="K53" s="6">
        <f>IFERROR(LARGE(E53:J53,1),0)+IF($D$2&gt;=2,IFERROR(LARGE(E53:J53,2),0),0)+IF($D$2&gt;=3,IFERROR(LARGE(E53:J53,3),0),0)+IF($D$2&gt;=4,IFERROR(LARGE(E53:J53,4),0),0)+IF($D$2&gt;=5,IFERROR(LARGE(E53:J53,5),0),0)+IF($D$2&gt;=6,IFERROR(LARGE(E53:J53,6),0),0)</f>
        <v>487</v>
      </c>
    </row>
    <row r="54" spans="1:11" x14ac:dyDescent="0.3">
      <c r="A54">
        <f t="shared" si="1"/>
        <v>13</v>
      </c>
      <c r="B54">
        <f>IF(D54="CPA","Excl",MAX(B$41:B53)+1)</f>
        <v>13</v>
      </c>
      <c r="C54" t="s">
        <v>450</v>
      </c>
      <c r="D54" t="s">
        <v>21</v>
      </c>
      <c r="E54">
        <v>116</v>
      </c>
      <c r="F54">
        <v>98</v>
      </c>
      <c r="H54">
        <v>126</v>
      </c>
      <c r="I54">
        <v>141</v>
      </c>
      <c r="K54" s="6">
        <f>IFERROR(LARGE(E54:J54,1),0)+IF($D$2&gt;=2,IFERROR(LARGE(E54:J54,2),0),0)+IF($D$2&gt;=3,IFERROR(LARGE(E54:J54,3),0),0)+IF($D$2&gt;=4,IFERROR(LARGE(E54:J54,4),0),0)+IF($D$2&gt;=5,IFERROR(LARGE(E54:J54,5),0),0)+IF($D$2&gt;=6,IFERROR(LARGE(E54:J54,6),0),0)</f>
        <v>481</v>
      </c>
    </row>
    <row r="55" spans="1:11" x14ac:dyDescent="0.3">
      <c r="A55">
        <f t="shared" si="1"/>
        <v>14</v>
      </c>
      <c r="B55">
        <f>IF(D55="CPA","Excl",MAX(B$41:B54)+1)</f>
        <v>14</v>
      </c>
      <c r="C55" t="s">
        <v>447</v>
      </c>
      <c r="D55" t="s">
        <v>41</v>
      </c>
      <c r="E55">
        <v>108</v>
      </c>
      <c r="F55">
        <v>92</v>
      </c>
      <c r="G55">
        <v>109</v>
      </c>
      <c r="H55">
        <v>109</v>
      </c>
      <c r="I55">
        <v>132</v>
      </c>
      <c r="K55" s="6">
        <f>IFERROR(LARGE(E55:J55,1),0)+IF($D$2&gt;=2,IFERROR(LARGE(E55:J55,2),0),0)+IF($D$2&gt;=3,IFERROR(LARGE(E55:J55,3),0),0)+IF($D$2&gt;=4,IFERROR(LARGE(E55:J55,4),0),0)+IF($D$2&gt;=5,IFERROR(LARGE(E55:J55,5),0),0)+IF($D$2&gt;=6,IFERROR(LARGE(E55:J55,6),0),0)</f>
        <v>458</v>
      </c>
    </row>
    <row r="56" spans="1:11" x14ac:dyDescent="0.3">
      <c r="A56">
        <f t="shared" si="1"/>
        <v>15</v>
      </c>
      <c r="B56">
        <f>IF(D56="CPA","Excl",MAX(B$41:B55)+1)</f>
        <v>15</v>
      </c>
      <c r="C56" t="s">
        <v>453</v>
      </c>
      <c r="D56" t="s">
        <v>41</v>
      </c>
      <c r="F56">
        <v>79</v>
      </c>
      <c r="G56">
        <v>118</v>
      </c>
      <c r="H56">
        <v>113</v>
      </c>
      <c r="I56">
        <v>147</v>
      </c>
      <c r="K56" s="6">
        <f>IFERROR(LARGE(E56:J56,1),0)+IF($D$2&gt;=2,IFERROR(LARGE(E56:J56,2),0),0)+IF($D$2&gt;=3,IFERROR(LARGE(E56:J56,3),0),0)+IF($D$2&gt;=4,IFERROR(LARGE(E56:J56,4),0),0)+IF($D$2&gt;=5,IFERROR(LARGE(E56:J56,5),0),0)+IF($D$2&gt;=6,IFERROR(LARGE(E56:J56,6),0),0)</f>
        <v>457</v>
      </c>
    </row>
    <row r="57" spans="1:11" x14ac:dyDescent="0.3">
      <c r="A57">
        <f t="shared" si="1"/>
        <v>16</v>
      </c>
      <c r="B57">
        <f>IF(D57="CPA","Excl",MAX(B$41:B56)+1)</f>
        <v>16</v>
      </c>
      <c r="C57" t="s">
        <v>446</v>
      </c>
      <c r="D57" t="s">
        <v>51</v>
      </c>
      <c r="E57">
        <v>147</v>
      </c>
      <c r="F57">
        <v>148</v>
      </c>
      <c r="H57">
        <v>150</v>
      </c>
      <c r="K57" s="6">
        <f>IFERROR(LARGE(E57:J57,1),0)+IF($D$2&gt;=2,IFERROR(LARGE(E57:J57,2),0),0)+IF($D$2&gt;=3,IFERROR(LARGE(E57:J57,3),0),0)+IF($D$2&gt;=4,IFERROR(LARGE(E57:J57,4),0),0)+IF($D$2&gt;=5,IFERROR(LARGE(E57:J57,5),0),0)+IF($D$2&gt;=6,IFERROR(LARGE(E57:J57,6),0),0)</f>
        <v>445</v>
      </c>
    </row>
    <row r="58" spans="1:11" x14ac:dyDescent="0.3">
      <c r="A58">
        <f t="shared" si="1"/>
        <v>17</v>
      </c>
      <c r="B58" t="str">
        <f>IF(D58="CPA","Excl",MAX(B$41:B57)+1)</f>
        <v>Excl</v>
      </c>
      <c r="C58" t="s">
        <v>448</v>
      </c>
      <c r="D58" t="s">
        <v>14</v>
      </c>
      <c r="F58">
        <v>118</v>
      </c>
      <c r="G58">
        <v>148</v>
      </c>
      <c r="H58">
        <v>129</v>
      </c>
      <c r="K58" s="6">
        <f>IFERROR(LARGE(E58:J58,1),0)+IF($D$2&gt;=2,IFERROR(LARGE(E58:J58,2),0),0)+IF($D$2&gt;=3,IFERROR(LARGE(E58:J58,3),0),0)+IF($D$2&gt;=4,IFERROR(LARGE(E58:J58,4),0),0)+IF($D$2&gt;=5,IFERROR(LARGE(E58:J58,5),0),0)+IF($D$2&gt;=6,IFERROR(LARGE(E58:J58,6),0),0)</f>
        <v>395</v>
      </c>
    </row>
    <row r="59" spans="1:11" x14ac:dyDescent="0.3">
      <c r="A59">
        <f t="shared" si="1"/>
        <v>18</v>
      </c>
      <c r="B59">
        <f>IF(D59="CPA","Excl",MAX(B$41:B58)+1)</f>
        <v>17</v>
      </c>
      <c r="C59" t="s">
        <v>449</v>
      </c>
      <c r="D59" t="s">
        <v>19</v>
      </c>
      <c r="F59">
        <v>196</v>
      </c>
      <c r="G59">
        <v>195</v>
      </c>
      <c r="K59" s="6">
        <f>IFERROR(LARGE(E59:J59,1),0)+IF($D$2&gt;=2,IFERROR(LARGE(E59:J59,2),0),0)+IF($D$2&gt;=3,IFERROR(LARGE(E59:J59,3),0),0)+IF($D$2&gt;=4,IFERROR(LARGE(E59:J59,4),0),0)+IF($D$2&gt;=5,IFERROR(LARGE(E59:J59,5),0),0)+IF($D$2&gt;=6,IFERROR(LARGE(E59:J59,6),0),0)</f>
        <v>391</v>
      </c>
    </row>
    <row r="60" spans="1:11" x14ac:dyDescent="0.3">
      <c r="A60">
        <f t="shared" si="1"/>
        <v>19</v>
      </c>
      <c r="B60">
        <f>IF(D60="CPA","Excl",MAX(B$41:B59)+1)</f>
        <v>18</v>
      </c>
      <c r="C60" t="s">
        <v>461</v>
      </c>
      <c r="D60" t="s">
        <v>16</v>
      </c>
      <c r="H60">
        <v>173</v>
      </c>
      <c r="I60">
        <v>164</v>
      </c>
      <c r="K60" s="6">
        <f>IFERROR(LARGE(E60:J60,1),0)+IF($D$2&gt;=2,IFERROR(LARGE(E60:J60,2),0),0)+IF($D$2&gt;=3,IFERROR(LARGE(E60:J60,3),0),0)+IF($D$2&gt;=4,IFERROR(LARGE(E60:J60,4),0),0)+IF($D$2&gt;=5,IFERROR(LARGE(E60:J60,5),0),0)+IF($D$2&gt;=6,IFERROR(LARGE(E60:J60,6),0),0)</f>
        <v>337</v>
      </c>
    </row>
    <row r="61" spans="1:11" x14ac:dyDescent="0.3">
      <c r="A61">
        <f t="shared" si="1"/>
        <v>20</v>
      </c>
      <c r="B61">
        <f>IF(D61="CPA","Excl",MAX(B$41:B60)+1)</f>
        <v>19</v>
      </c>
      <c r="C61" t="s">
        <v>457</v>
      </c>
      <c r="D61" t="s">
        <v>362</v>
      </c>
      <c r="F61">
        <v>55</v>
      </c>
      <c r="G61">
        <v>86</v>
      </c>
      <c r="H61">
        <v>82</v>
      </c>
      <c r="I61">
        <v>108</v>
      </c>
      <c r="K61" s="6">
        <f>IFERROR(LARGE(E61:J61,1),0)+IF($D$2&gt;=2,IFERROR(LARGE(E61:J61,2),0),0)+IF($D$2&gt;=3,IFERROR(LARGE(E61:J61,3),0),0)+IF($D$2&gt;=4,IFERROR(LARGE(E61:J61,4),0),0)+IF($D$2&gt;=5,IFERROR(LARGE(E61:J61,5),0),0)+IF($D$2&gt;=6,IFERROR(LARGE(E61:J61,6),0),0)</f>
        <v>331</v>
      </c>
    </row>
    <row r="62" spans="1:11" x14ac:dyDescent="0.3">
      <c r="A62">
        <f t="shared" si="1"/>
        <v>21</v>
      </c>
      <c r="B62">
        <f>IF(D62="CPA","Excl",MAX(B$41:B61)+1)</f>
        <v>20</v>
      </c>
      <c r="C62" t="s">
        <v>451</v>
      </c>
      <c r="D62" t="s">
        <v>41</v>
      </c>
      <c r="E62">
        <v>134</v>
      </c>
      <c r="H62">
        <v>195</v>
      </c>
      <c r="K62" s="6">
        <f>IFERROR(LARGE(E62:J62,1),0)+IF($D$2&gt;=2,IFERROR(LARGE(E62:J62,2),0),0)+IF($D$2&gt;=3,IFERROR(LARGE(E62:J62,3),0),0)+IF($D$2&gt;=4,IFERROR(LARGE(E62:J62,4),0),0)+IF($D$2&gt;=5,IFERROR(LARGE(E62:J62,5),0),0)+IF($D$2&gt;=6,IFERROR(LARGE(E62:J62,6),0),0)</f>
        <v>329</v>
      </c>
    </row>
    <row r="63" spans="1:11" x14ac:dyDescent="0.3">
      <c r="A63">
        <f t="shared" si="1"/>
        <v>22</v>
      </c>
      <c r="B63">
        <f>IF(D63="CPA","Excl",MAX(B$41:B62)+1)</f>
        <v>21</v>
      </c>
      <c r="C63" t="s">
        <v>452</v>
      </c>
      <c r="D63" t="s">
        <v>30</v>
      </c>
      <c r="E63">
        <v>166</v>
      </c>
      <c r="G63">
        <v>158</v>
      </c>
      <c r="K63" s="6">
        <f>IFERROR(LARGE(E63:J63,1),0)+IF($D$2&gt;=2,IFERROR(LARGE(E63:J63,2),0),0)+IF($D$2&gt;=3,IFERROR(LARGE(E63:J63,3),0),0)+IF($D$2&gt;=4,IFERROR(LARGE(E63:J63,4),0),0)+IF($D$2&gt;=5,IFERROR(LARGE(E63:J63,5),0),0)+IF($D$2&gt;=6,IFERROR(LARGE(E63:J63,6),0),0)</f>
        <v>324</v>
      </c>
    </row>
    <row r="64" spans="1:11" x14ac:dyDescent="0.3">
      <c r="A64">
        <f t="shared" si="1"/>
        <v>23</v>
      </c>
      <c r="B64">
        <f>IF(D64="CPA","Excl",MAX(B$41:B63)+1)</f>
        <v>22</v>
      </c>
      <c r="C64" t="s">
        <v>454</v>
      </c>
      <c r="D64" t="s">
        <v>47</v>
      </c>
      <c r="F64">
        <v>82</v>
      </c>
      <c r="G64">
        <v>114</v>
      </c>
      <c r="H64">
        <v>100</v>
      </c>
      <c r="K64" s="6">
        <f>IFERROR(LARGE(E64:J64,1),0)+IF($D$2&gt;=2,IFERROR(LARGE(E64:J64,2),0),0)+IF($D$2&gt;=3,IFERROR(LARGE(E64:J64,3),0),0)+IF($D$2&gt;=4,IFERROR(LARGE(E64:J64,4),0),0)+IF($D$2&gt;=5,IFERROR(LARGE(E64:J64,5),0),0)+IF($D$2&gt;=6,IFERROR(LARGE(E64:J64,6),0),0)</f>
        <v>296</v>
      </c>
    </row>
    <row r="65" spans="1:11" x14ac:dyDescent="0.3">
      <c r="A65">
        <f t="shared" si="1"/>
        <v>24</v>
      </c>
      <c r="B65">
        <f>IF(D65="CPA","Excl",MAX(B$41:B64)+1)</f>
        <v>23</v>
      </c>
      <c r="C65" t="s">
        <v>455</v>
      </c>
      <c r="D65" t="s">
        <v>30</v>
      </c>
      <c r="E65">
        <v>133</v>
      </c>
      <c r="H65">
        <v>152</v>
      </c>
      <c r="K65" s="6">
        <f>IFERROR(LARGE(E65:J65,1),0)+IF($D$2&gt;=2,IFERROR(LARGE(E65:J65,2),0),0)+IF($D$2&gt;=3,IFERROR(LARGE(E65:J65,3),0),0)+IF($D$2&gt;=4,IFERROR(LARGE(E65:J65,4),0),0)+IF($D$2&gt;=5,IFERROR(LARGE(E65:J65,5),0),0)+IF($D$2&gt;=6,IFERROR(LARGE(E65:J65,6),0),0)</f>
        <v>285</v>
      </c>
    </row>
    <row r="66" spans="1:11" x14ac:dyDescent="0.3">
      <c r="A66">
        <f t="shared" si="1"/>
        <v>25</v>
      </c>
      <c r="B66">
        <f>IF(D66="CPA","Excl",MAX(B$41:B65)+1)</f>
        <v>24</v>
      </c>
      <c r="C66" t="s">
        <v>463</v>
      </c>
      <c r="D66" t="s">
        <v>41</v>
      </c>
      <c r="F66">
        <v>68</v>
      </c>
      <c r="H66">
        <v>89</v>
      </c>
      <c r="I66">
        <v>124</v>
      </c>
      <c r="K66" s="6">
        <f>IFERROR(LARGE(E66:J66,1),0)+IF($D$2&gt;=2,IFERROR(LARGE(E66:J66,2),0),0)+IF($D$2&gt;=3,IFERROR(LARGE(E66:J66,3),0),0)+IF($D$2&gt;=4,IFERROR(LARGE(E66:J66,4),0),0)+IF($D$2&gt;=5,IFERROR(LARGE(E66:J66,5),0),0)+IF($D$2&gt;=6,IFERROR(LARGE(E66:J66,6),0),0)</f>
        <v>281</v>
      </c>
    </row>
    <row r="67" spans="1:11" x14ac:dyDescent="0.3">
      <c r="A67">
        <f t="shared" si="1"/>
        <v>26</v>
      </c>
      <c r="B67">
        <f>IF(D67="CPA","Excl",MAX(B$41:B66)+1)</f>
        <v>25</v>
      </c>
      <c r="C67" t="s">
        <v>456</v>
      </c>
      <c r="D67" t="s">
        <v>367</v>
      </c>
      <c r="E67">
        <v>77</v>
      </c>
      <c r="F67">
        <v>69</v>
      </c>
      <c r="H67">
        <v>90</v>
      </c>
      <c r="K67" s="6">
        <f>IFERROR(LARGE(E67:J67,1),0)+IF($D$2&gt;=2,IFERROR(LARGE(E67:J67,2),0),0)+IF($D$2&gt;=3,IFERROR(LARGE(E67:J67,3),0),0)+IF($D$2&gt;=4,IFERROR(LARGE(E67:J67,4),0),0)+IF($D$2&gt;=5,IFERROR(LARGE(E67:J67,5),0),0)+IF($D$2&gt;=6,IFERROR(LARGE(E67:J67,6),0),0)</f>
        <v>236</v>
      </c>
    </row>
    <row r="68" spans="1:11" x14ac:dyDescent="0.3">
      <c r="A68">
        <f t="shared" si="1"/>
        <v>27</v>
      </c>
      <c r="B68">
        <f>IF(D68="CPA","Excl",MAX(B$41:B67)+1)</f>
        <v>26</v>
      </c>
      <c r="C68" t="s">
        <v>458</v>
      </c>
      <c r="D68" t="s">
        <v>23</v>
      </c>
      <c r="G68">
        <v>140</v>
      </c>
      <c r="H68">
        <v>83</v>
      </c>
      <c r="K68" s="6">
        <f>IFERROR(LARGE(E68:J68,1),0)+IF($D$2&gt;=2,IFERROR(LARGE(E68:J68,2),0),0)+IF($D$2&gt;=3,IFERROR(LARGE(E68:J68,3),0),0)+IF($D$2&gt;=4,IFERROR(LARGE(E68:J68,4),0),0)+IF($D$2&gt;=5,IFERROR(LARGE(E68:J68,5),0),0)+IF($D$2&gt;=6,IFERROR(LARGE(E68:J68,6),0),0)</f>
        <v>223</v>
      </c>
    </row>
    <row r="69" spans="1:11" x14ac:dyDescent="0.3">
      <c r="A69">
        <f t="shared" si="1"/>
        <v>28</v>
      </c>
      <c r="B69">
        <f>IF(D69="CPA","Excl",MAX(B$41:B68)+1)</f>
        <v>27</v>
      </c>
      <c r="C69" t="s">
        <v>459</v>
      </c>
      <c r="D69" t="s">
        <v>16</v>
      </c>
      <c r="E69">
        <v>189</v>
      </c>
      <c r="K69" s="6">
        <f>IFERROR(LARGE(E69:J69,1),0)+IF($D$2&gt;=2,IFERROR(LARGE(E69:J69,2),0),0)+IF($D$2&gt;=3,IFERROR(LARGE(E69:J69,3),0),0)+IF($D$2&gt;=4,IFERROR(LARGE(E69:J69,4),0),0)+IF($D$2&gt;=5,IFERROR(LARGE(E69:J69,5),0),0)+IF($D$2&gt;=6,IFERROR(LARGE(E69:J69,6),0),0)</f>
        <v>189</v>
      </c>
    </row>
    <row r="70" spans="1:11" x14ac:dyDescent="0.3">
      <c r="A70">
        <f t="shared" si="1"/>
        <v>29</v>
      </c>
      <c r="B70">
        <f>IF(D70="CPA","Excl",MAX(B$41:B69)+1)</f>
        <v>28</v>
      </c>
      <c r="C70" t="s">
        <v>460</v>
      </c>
      <c r="D70" t="s">
        <v>51</v>
      </c>
      <c r="F70">
        <v>188</v>
      </c>
      <c r="K70" s="6">
        <f>IFERROR(LARGE(E70:J70,1),0)+IF($D$2&gt;=2,IFERROR(LARGE(E70:J70,2),0),0)+IF($D$2&gt;=3,IFERROR(LARGE(E70:J70,3),0),0)+IF($D$2&gt;=4,IFERROR(LARGE(E70:J70,4),0),0)+IF($D$2&gt;=5,IFERROR(LARGE(E70:J70,5),0),0)+IF($D$2&gt;=6,IFERROR(LARGE(E70:J70,6),0),0)</f>
        <v>188</v>
      </c>
    </row>
    <row r="71" spans="1:11" x14ac:dyDescent="0.3">
      <c r="A71">
        <f t="shared" si="1"/>
        <v>30</v>
      </c>
      <c r="B71">
        <f>IF(D71="CPA","Excl",MAX(B$41:B70)+1)</f>
        <v>29</v>
      </c>
      <c r="C71" t="s">
        <v>472</v>
      </c>
      <c r="D71" t="s">
        <v>51</v>
      </c>
      <c r="I71">
        <v>187</v>
      </c>
      <c r="K71" s="6">
        <f>IFERROR(LARGE(E71:J71,1),0)+IF($D$2&gt;=2,IFERROR(LARGE(E71:J71,2),0),0)+IF($D$2&gt;=3,IFERROR(LARGE(E71:J71,3),0),0)+IF($D$2&gt;=4,IFERROR(LARGE(E71:J71,4),0),0)+IF($D$2&gt;=5,IFERROR(LARGE(E71:J71,5),0),0)+IF($D$2&gt;=6,IFERROR(LARGE(E71:J71,6),0),0)</f>
        <v>187</v>
      </c>
    </row>
    <row r="72" spans="1:11" x14ac:dyDescent="0.3">
      <c r="A72">
        <f t="shared" si="1"/>
        <v>31</v>
      </c>
      <c r="B72">
        <f>IF(D72="CPA","Excl",MAX(B$41:B71)+1)</f>
        <v>30</v>
      </c>
      <c r="C72" t="s">
        <v>464</v>
      </c>
      <c r="D72" t="s">
        <v>51</v>
      </c>
      <c r="I72">
        <v>184</v>
      </c>
      <c r="K72" s="6">
        <f>IFERROR(LARGE(E72:J72,1),0)+IF($D$2&gt;=2,IFERROR(LARGE(E72:J72,2),0),0)+IF($D$2&gt;=3,IFERROR(LARGE(E72:J72,3),0),0)+IF($D$2&gt;=4,IFERROR(LARGE(E72:J72,4),0),0)+IF($D$2&gt;=5,IFERROR(LARGE(E72:J72,5),0),0)+IF($D$2&gt;=6,IFERROR(LARGE(E72:J72,6),0),0)</f>
        <v>184</v>
      </c>
    </row>
    <row r="73" spans="1:11" x14ac:dyDescent="0.3">
      <c r="A73">
        <f t="shared" si="1"/>
        <v>32</v>
      </c>
      <c r="B73">
        <f>IF(D73="CPA","Excl",MAX(B$41:B72)+1)</f>
        <v>31</v>
      </c>
      <c r="C73" t="s">
        <v>462</v>
      </c>
      <c r="D73" t="s">
        <v>12</v>
      </c>
      <c r="E73">
        <v>167</v>
      </c>
      <c r="K73" s="6">
        <f>IFERROR(LARGE(E73:J73,1),0)+IF($D$2&gt;=2,IFERROR(LARGE(E73:J73,2),0),0)+IF($D$2&gt;=3,IFERROR(LARGE(E73:J73,3),0),0)+IF($D$2&gt;=4,IFERROR(LARGE(E73:J73,4),0),0)+IF($D$2&gt;=5,IFERROR(LARGE(E73:J73,5),0),0)+IF($D$2&gt;=6,IFERROR(LARGE(E73:J73,6),0),0)</f>
        <v>167</v>
      </c>
    </row>
    <row r="74" spans="1:11" x14ac:dyDescent="0.3">
      <c r="A74">
        <f t="shared" si="1"/>
        <v>33</v>
      </c>
      <c r="B74">
        <f>IF(D74="CPA","Excl",MAX(B$41:B73)+1)</f>
        <v>32</v>
      </c>
      <c r="C74" t="s">
        <v>465</v>
      </c>
      <c r="D74" t="s">
        <v>57</v>
      </c>
      <c r="F74">
        <v>149</v>
      </c>
      <c r="K74" s="6">
        <f>IFERROR(LARGE(E74:J74,1),0)+IF($D$2&gt;=2,IFERROR(LARGE(E74:J74,2),0),0)+IF($D$2&gt;=3,IFERROR(LARGE(E74:J74,3),0),0)+IF($D$2&gt;=4,IFERROR(LARGE(E74:J74,4),0),0)+IF($D$2&gt;=5,IFERROR(LARGE(E74:J74,5),0),0)+IF($D$2&gt;=6,IFERROR(LARGE(E74:J74,6),0),0)</f>
        <v>149</v>
      </c>
    </row>
    <row r="75" spans="1:11" x14ac:dyDescent="0.3">
      <c r="A75">
        <f t="shared" si="1"/>
        <v>34</v>
      </c>
      <c r="B75">
        <f>IF(D75="CPA","Excl",MAX(B$41:B74)+1)</f>
        <v>33</v>
      </c>
      <c r="C75" t="s">
        <v>466</v>
      </c>
      <c r="D75" t="s">
        <v>57</v>
      </c>
      <c r="E75">
        <v>140</v>
      </c>
      <c r="K75" s="6">
        <f>IFERROR(LARGE(E75:J75,1),0)+IF($D$2&gt;=2,IFERROR(LARGE(E75:J75,2),0),0)+IF($D$2&gt;=3,IFERROR(LARGE(E75:J75,3),0),0)+IF($D$2&gt;=4,IFERROR(LARGE(E75:J75,4),0),0)+IF($D$2&gt;=5,IFERROR(LARGE(E75:J75,5),0),0)+IF($D$2&gt;=6,IFERROR(LARGE(E75:J75,6),0),0)</f>
        <v>140</v>
      </c>
    </row>
    <row r="76" spans="1:11" x14ac:dyDescent="0.3">
      <c r="A76">
        <f t="shared" si="1"/>
        <v>35</v>
      </c>
      <c r="B76">
        <f>IF(D76="CPA","Excl",MAX(B$41:B75)+1)</f>
        <v>34</v>
      </c>
      <c r="C76" t="s">
        <v>467</v>
      </c>
      <c r="D76" t="s">
        <v>47</v>
      </c>
      <c r="E76">
        <v>138</v>
      </c>
      <c r="K76" s="6">
        <f>IFERROR(LARGE(E76:J76,1),0)+IF($D$2&gt;=2,IFERROR(LARGE(E76:J76,2),0),0)+IF($D$2&gt;=3,IFERROR(LARGE(E76:J76,3),0),0)+IF($D$2&gt;=4,IFERROR(LARGE(E76:J76,4),0),0)+IF($D$2&gt;=5,IFERROR(LARGE(E76:J76,5),0),0)+IF($D$2&gt;=6,IFERROR(LARGE(E76:J76,6),0),0)</f>
        <v>138</v>
      </c>
    </row>
    <row r="77" spans="1:11" x14ac:dyDescent="0.3">
      <c r="A77">
        <f t="shared" si="1"/>
        <v>36</v>
      </c>
      <c r="B77">
        <f>IF(D77="CPA","Excl",MAX(B$41:B76)+1)</f>
        <v>35</v>
      </c>
      <c r="C77" t="s">
        <v>468</v>
      </c>
      <c r="D77" t="s">
        <v>32</v>
      </c>
      <c r="H77">
        <v>118</v>
      </c>
      <c r="K77" s="6">
        <f>IFERROR(LARGE(E77:J77,1),0)+IF($D$2&gt;=2,IFERROR(LARGE(E77:J77,2),0),0)+IF($D$2&gt;=3,IFERROR(LARGE(E77:J77,3),0),0)+IF($D$2&gt;=4,IFERROR(LARGE(E77:J77,4),0),0)+IF($D$2&gt;=5,IFERROR(LARGE(E77:J77,5),0),0)+IF($D$2&gt;=6,IFERROR(LARGE(E77:J77,6),0),0)</f>
        <v>118</v>
      </c>
    </row>
    <row r="78" spans="1:11" x14ac:dyDescent="0.3">
      <c r="A78">
        <f t="shared" si="1"/>
        <v>37</v>
      </c>
      <c r="B78">
        <f>IF(D78="CPA","Excl",MAX(B$41:B77)+1)</f>
        <v>36</v>
      </c>
      <c r="C78" t="s">
        <v>469</v>
      </c>
      <c r="D78" t="s">
        <v>12</v>
      </c>
      <c r="I78">
        <v>116</v>
      </c>
      <c r="K78" s="6">
        <f>IFERROR(LARGE(E78:J78,1),0)+IF($D$2&gt;=2,IFERROR(LARGE(E78:J78,2),0),0)+IF($D$2&gt;=3,IFERROR(LARGE(E78:J78,3),0),0)+IF($D$2&gt;=4,IFERROR(LARGE(E78:J78,4),0),0)+IF($D$2&gt;=5,IFERROR(LARGE(E78:J78,5),0),0)+IF($D$2&gt;=6,IFERROR(LARGE(E78:J78,6),0),0)</f>
        <v>116</v>
      </c>
    </row>
    <row r="79" spans="1:11" x14ac:dyDescent="0.3">
      <c r="A79">
        <f t="shared" si="1"/>
        <v>38</v>
      </c>
      <c r="B79">
        <f>IF(D79="CPA","Excl",MAX(B$41:B78)+1)</f>
        <v>37</v>
      </c>
      <c r="C79" t="s">
        <v>470</v>
      </c>
      <c r="D79" t="s">
        <v>43</v>
      </c>
      <c r="E79">
        <v>106</v>
      </c>
      <c r="K79" s="6">
        <f>IFERROR(LARGE(E79:J79,1),0)+IF($D$2&gt;=2,IFERROR(LARGE(E79:J79,2),0),0)+IF($D$2&gt;=3,IFERROR(LARGE(E79:J79,3),0),0)+IF($D$2&gt;=4,IFERROR(LARGE(E79:J79,4),0),0)+IF($D$2&gt;=5,IFERROR(LARGE(E79:J79,5),0),0)+IF($D$2&gt;=6,IFERROR(LARGE(E79:J79,6),0),0)</f>
        <v>106</v>
      </c>
    </row>
    <row r="80" spans="1:11" x14ac:dyDescent="0.3">
      <c r="A80">
        <f t="shared" si="1"/>
        <v>39</v>
      </c>
      <c r="B80">
        <f>IF(D80="CPA","Excl",MAX(B$41:B79)+1)</f>
        <v>38</v>
      </c>
      <c r="C80" t="s">
        <v>473</v>
      </c>
      <c r="D80" t="s">
        <v>12</v>
      </c>
      <c r="I80">
        <v>104</v>
      </c>
      <c r="K80" s="6">
        <f>IFERROR(LARGE(E80:J80,1),0)+IF($D$2&gt;=2,IFERROR(LARGE(E80:J80,2),0),0)+IF($D$2&gt;=3,IFERROR(LARGE(E80:J80,3),0),0)+IF($D$2&gt;=4,IFERROR(LARGE(E80:J80,4),0),0)+IF($D$2&gt;=5,IFERROR(LARGE(E80:J80,5),0),0)+IF($D$2&gt;=6,IFERROR(LARGE(E80:J80,6),0),0)</f>
        <v>104</v>
      </c>
    </row>
    <row r="81" spans="1:12" x14ac:dyDescent="0.3">
      <c r="A81">
        <f t="shared" si="1"/>
        <v>40</v>
      </c>
      <c r="B81">
        <f>IF(D81="CPA","Excl",MAX(B$41:B80)+1)</f>
        <v>39</v>
      </c>
      <c r="C81" t="s">
        <v>471</v>
      </c>
      <c r="D81" t="s">
        <v>19</v>
      </c>
      <c r="F81">
        <v>85</v>
      </c>
      <c r="K81" s="6">
        <f>IFERROR(LARGE(E81:J81,1),0)+IF($D$2&gt;=2,IFERROR(LARGE(E81:J81,2),0),0)+IF($D$2&gt;=3,IFERROR(LARGE(E81:J81,3),0),0)+IF($D$2&gt;=4,IFERROR(LARGE(E81:J81,4),0),0)+IF($D$2&gt;=5,IFERROR(LARGE(E81:J81,5),0),0)+IF($D$2&gt;=6,IFERROR(LARGE(E81:J81,6),0),0)</f>
        <v>85</v>
      </c>
    </row>
    <row r="82" spans="1:12" x14ac:dyDescent="0.3">
      <c r="A82">
        <f t="shared" si="1"/>
        <v>41</v>
      </c>
      <c r="B82">
        <f>IF(D82="CPA","Excl",MAX(B$41:B81)+1)</f>
        <v>40</v>
      </c>
      <c r="C82" t="s">
        <v>474</v>
      </c>
      <c r="D82" t="s">
        <v>41</v>
      </c>
      <c r="E82">
        <v>52</v>
      </c>
      <c r="K82" s="6">
        <f>IFERROR(LARGE(E82:J82,1),0)+IF($D$2&gt;=2,IFERROR(LARGE(E82:J82,2),0),0)+IF($D$2&gt;=3,IFERROR(LARGE(E82:J82,3),0),0)+IF($D$2&gt;=4,IFERROR(LARGE(E82:J82,4),0),0)+IF($D$2&gt;=5,IFERROR(LARGE(E82:J82,5),0),0)+IF($D$2&gt;=6,IFERROR(LARGE(E82:J82,6),0),0)</f>
        <v>52</v>
      </c>
    </row>
    <row r="84" spans="1:12" s="1" customFormat="1" x14ac:dyDescent="0.3">
      <c r="C84" s="1" t="s">
        <v>475</v>
      </c>
      <c r="I84"/>
      <c r="L84"/>
    </row>
    <row r="85" spans="1:12" x14ac:dyDescent="0.3">
      <c r="A85">
        <v>1</v>
      </c>
      <c r="B85">
        <f>IF(D85="CPA","Excl",MAX(B$84:B84)+1)</f>
        <v>1</v>
      </c>
      <c r="C85" t="s">
        <v>476</v>
      </c>
      <c r="D85" t="s">
        <v>32</v>
      </c>
      <c r="E85">
        <v>198</v>
      </c>
      <c r="F85">
        <v>199</v>
      </c>
      <c r="G85">
        <v>199</v>
      </c>
      <c r="H85">
        <v>200</v>
      </c>
      <c r="K85" s="6">
        <f>IFERROR(LARGE(E85:J85,1),0)+IF($D$2&gt;=2,IFERROR(LARGE(E85:J85,2),0),0)+IF($D$2&gt;=3,IFERROR(LARGE(E85:J85,3),0),0)+IF($D$2&gt;=4,IFERROR(LARGE(E85:J85,4),0),0)+IF($D$2&gt;=5,IFERROR(LARGE(E85:J85,5),0),0)+IF($D$2&gt;=6,IFERROR(LARGE(E85:J85,6),0),0)</f>
        <v>796</v>
      </c>
    </row>
    <row r="86" spans="1:12" x14ac:dyDescent="0.3">
      <c r="A86">
        <f>A85+1</f>
        <v>2</v>
      </c>
      <c r="B86">
        <f>IF(D86="CPA","Excl",MAX(B$84:B85)+1)</f>
        <v>2</v>
      </c>
      <c r="C86" t="s">
        <v>480</v>
      </c>
      <c r="D86" t="s">
        <v>32</v>
      </c>
      <c r="E86">
        <v>197</v>
      </c>
      <c r="F86">
        <v>194</v>
      </c>
      <c r="H86">
        <v>197</v>
      </c>
      <c r="I86">
        <v>197</v>
      </c>
      <c r="K86" s="6">
        <f>IFERROR(LARGE(E86:J86,1),0)+IF($D$2&gt;=2,IFERROR(LARGE(E86:J86,2),0),0)+IF($D$2&gt;=3,IFERROR(LARGE(E86:J86,3),0),0)+IF($D$2&gt;=4,IFERROR(LARGE(E86:J86,4),0),0)+IF($D$2&gt;=5,IFERROR(LARGE(E86:J86,5),0),0)+IF($D$2&gt;=6,IFERROR(LARGE(E86:J86,6),0),0)</f>
        <v>785</v>
      </c>
    </row>
    <row r="87" spans="1:12" x14ac:dyDescent="0.3">
      <c r="A87">
        <f t="shared" ref="A87:A122" si="2">A86+1</f>
        <v>3</v>
      </c>
      <c r="B87" t="str">
        <f>IF(D87="CPA","Excl",MAX(B$84:B86)+1)</f>
        <v>Excl</v>
      </c>
      <c r="C87" t="s">
        <v>481</v>
      </c>
      <c r="D87" t="s">
        <v>14</v>
      </c>
      <c r="E87">
        <v>186</v>
      </c>
      <c r="G87">
        <v>182</v>
      </c>
      <c r="H87">
        <v>185</v>
      </c>
      <c r="I87">
        <v>182</v>
      </c>
      <c r="K87" s="6">
        <f>IFERROR(LARGE(E87:J87,1),0)+IF($D$2&gt;=2,IFERROR(LARGE(E87:J87,2),0),0)+IF($D$2&gt;=3,IFERROR(LARGE(E87:J87,3),0),0)+IF($D$2&gt;=4,IFERROR(LARGE(E87:J87,4),0),0)+IF($D$2&gt;=5,IFERROR(LARGE(E87:J87,5),0),0)+IF($D$2&gt;=6,IFERROR(LARGE(E87:J87,6),0),0)</f>
        <v>735</v>
      </c>
    </row>
    <row r="88" spans="1:12" x14ac:dyDescent="0.3">
      <c r="A88">
        <f t="shared" si="2"/>
        <v>4</v>
      </c>
      <c r="B88">
        <f>IF(D88="CPA","Excl",MAX(B$84:B87)+1)</f>
        <v>3</v>
      </c>
      <c r="C88" t="s">
        <v>477</v>
      </c>
      <c r="D88" t="s">
        <v>19</v>
      </c>
      <c r="E88">
        <v>178</v>
      </c>
      <c r="F88">
        <v>177</v>
      </c>
      <c r="G88">
        <v>181</v>
      </c>
      <c r="H88">
        <v>183</v>
      </c>
      <c r="I88">
        <v>185</v>
      </c>
      <c r="K88" s="6">
        <f>IFERROR(LARGE(E88:J88,1),0)+IF($D$2&gt;=2,IFERROR(LARGE(E88:J88,2),0),0)+IF($D$2&gt;=3,IFERROR(LARGE(E88:J88,3),0),0)+IF($D$2&gt;=4,IFERROR(LARGE(E88:J88,4),0),0)+IF($D$2&gt;=5,IFERROR(LARGE(E88:J88,5),0),0)+IF($D$2&gt;=6,IFERROR(LARGE(E88:J88,6),0),0)</f>
        <v>727</v>
      </c>
    </row>
    <row r="89" spans="1:12" x14ac:dyDescent="0.3">
      <c r="A89">
        <f t="shared" si="2"/>
        <v>5</v>
      </c>
      <c r="B89">
        <f>IF(D89="CPA","Excl",MAX(B$84:B88)+1)</f>
        <v>4</v>
      </c>
      <c r="C89" t="s">
        <v>478</v>
      </c>
      <c r="D89" t="s">
        <v>367</v>
      </c>
      <c r="E89">
        <v>168</v>
      </c>
      <c r="F89">
        <v>171</v>
      </c>
      <c r="G89">
        <v>178</v>
      </c>
      <c r="H89">
        <v>181</v>
      </c>
      <c r="K89" s="6">
        <f>IFERROR(LARGE(E89:J89,1),0)+IF($D$2&gt;=2,IFERROR(LARGE(E89:J89,2),0),0)+IF($D$2&gt;=3,IFERROR(LARGE(E89:J89,3),0),0)+IF($D$2&gt;=4,IFERROR(LARGE(E89:J89,4),0),0)+IF($D$2&gt;=5,IFERROR(LARGE(E89:J89,5),0),0)+IF($D$2&gt;=6,IFERROR(LARGE(E89:J89,6),0),0)</f>
        <v>698</v>
      </c>
    </row>
    <row r="90" spans="1:12" x14ac:dyDescent="0.3">
      <c r="A90">
        <f t="shared" si="2"/>
        <v>6</v>
      </c>
      <c r="B90">
        <f>IF(D90="CPA","Excl",MAX(B$84:B89)+1)</f>
        <v>5</v>
      </c>
      <c r="C90" t="s">
        <v>479</v>
      </c>
      <c r="D90" t="s">
        <v>19</v>
      </c>
      <c r="E90">
        <v>172</v>
      </c>
      <c r="F90">
        <v>151</v>
      </c>
      <c r="G90">
        <v>165</v>
      </c>
      <c r="H90">
        <v>169</v>
      </c>
      <c r="K90" s="6">
        <f>IFERROR(LARGE(E90:J90,1),0)+IF($D$2&gt;=2,IFERROR(LARGE(E90:J90,2),0),0)+IF($D$2&gt;=3,IFERROR(LARGE(E90:J90,3),0),0)+IF($D$2&gt;=4,IFERROR(LARGE(E90:J90,4),0),0)+IF($D$2&gt;=5,IFERROR(LARGE(E90:J90,5),0),0)+IF($D$2&gt;=6,IFERROR(LARGE(E90:J90,6),0),0)</f>
        <v>657</v>
      </c>
    </row>
    <row r="91" spans="1:12" x14ac:dyDescent="0.3">
      <c r="A91">
        <f t="shared" si="2"/>
        <v>7</v>
      </c>
      <c r="B91">
        <f>IF(D91="CPA","Excl",MAX(B$84:B90)+1)</f>
        <v>6</v>
      </c>
      <c r="C91" t="s">
        <v>483</v>
      </c>
      <c r="D91" t="s">
        <v>41</v>
      </c>
      <c r="F91">
        <v>168</v>
      </c>
      <c r="G91">
        <v>169</v>
      </c>
      <c r="H91">
        <v>160</v>
      </c>
      <c r="I91">
        <v>137</v>
      </c>
      <c r="K91" s="6">
        <f>IFERROR(LARGE(E91:J91,1),0)+IF($D$2&gt;=2,IFERROR(LARGE(E91:J91,2),0),0)+IF($D$2&gt;=3,IFERROR(LARGE(E91:J91,3),0),0)+IF($D$2&gt;=4,IFERROR(LARGE(E91:J91,4),0),0)+IF($D$2&gt;=5,IFERROR(LARGE(E91:J91,5),0),0)+IF($D$2&gt;=6,IFERROR(LARGE(E91:J91,6),0),0)</f>
        <v>634</v>
      </c>
    </row>
    <row r="92" spans="1:12" x14ac:dyDescent="0.3">
      <c r="A92">
        <f t="shared" si="2"/>
        <v>8</v>
      </c>
      <c r="B92">
        <f>IF(D92="CPA","Excl",MAX(B$84:B91)+1)</f>
        <v>7</v>
      </c>
      <c r="C92" t="s">
        <v>485</v>
      </c>
      <c r="D92" t="s">
        <v>367</v>
      </c>
      <c r="E92">
        <v>105</v>
      </c>
      <c r="F92">
        <v>99</v>
      </c>
      <c r="G92">
        <v>135</v>
      </c>
      <c r="H92">
        <v>115</v>
      </c>
      <c r="I92">
        <v>151</v>
      </c>
      <c r="K92" s="6">
        <f>IFERROR(LARGE(E92:J92,1),0)+IF($D$2&gt;=2,IFERROR(LARGE(E92:J92,2),0),0)+IF($D$2&gt;=3,IFERROR(LARGE(E92:J92,3),0),0)+IF($D$2&gt;=4,IFERROR(LARGE(E92:J92,4),0),0)+IF($D$2&gt;=5,IFERROR(LARGE(E92:J92,5),0),0)+IF($D$2&gt;=6,IFERROR(LARGE(E92:J92,6),0),0)</f>
        <v>506</v>
      </c>
    </row>
    <row r="93" spans="1:12" x14ac:dyDescent="0.3">
      <c r="A93">
        <f t="shared" si="2"/>
        <v>9</v>
      </c>
      <c r="B93">
        <f>IF(D93="CPA","Excl",MAX(B$84:B92)+1)</f>
        <v>8</v>
      </c>
      <c r="C93" t="s">
        <v>482</v>
      </c>
      <c r="D93" t="s">
        <v>362</v>
      </c>
      <c r="E93">
        <v>114</v>
      </c>
      <c r="F93">
        <v>114</v>
      </c>
      <c r="G93">
        <v>136</v>
      </c>
      <c r="H93">
        <v>134</v>
      </c>
      <c r="K93" s="6">
        <f>IFERROR(LARGE(E93:J93,1),0)+IF($D$2&gt;=2,IFERROR(LARGE(E93:J93,2),0),0)+IF($D$2&gt;=3,IFERROR(LARGE(E93:J93,3),0),0)+IF($D$2&gt;=4,IFERROR(LARGE(E93:J93,4),0),0)+IF($D$2&gt;=5,IFERROR(LARGE(E93:J93,5),0),0)+IF($D$2&gt;=6,IFERROR(LARGE(E93:J93,6),0),0)</f>
        <v>498</v>
      </c>
    </row>
    <row r="94" spans="1:12" x14ac:dyDescent="0.3">
      <c r="A94">
        <f t="shared" si="2"/>
        <v>10</v>
      </c>
      <c r="B94">
        <f>IF(D94="CPA","Excl",MAX(B$84:B93)+1)</f>
        <v>9</v>
      </c>
      <c r="C94" t="s">
        <v>493</v>
      </c>
      <c r="D94" t="s">
        <v>41</v>
      </c>
      <c r="E94">
        <v>100</v>
      </c>
      <c r="G94">
        <v>122</v>
      </c>
      <c r="H94">
        <v>114</v>
      </c>
      <c r="I94">
        <v>138</v>
      </c>
      <c r="K94" s="6">
        <f>IFERROR(LARGE(E94:J94,1),0)+IF($D$2&gt;=2,IFERROR(LARGE(E94:J94,2),0),0)+IF($D$2&gt;=3,IFERROR(LARGE(E94:J94,3),0),0)+IF($D$2&gt;=4,IFERROR(LARGE(E94:J94,4),0),0)+IF($D$2&gt;=5,IFERROR(LARGE(E94:J94,5),0),0)+IF($D$2&gt;=6,IFERROR(LARGE(E94:J94,6),0),0)</f>
        <v>474</v>
      </c>
    </row>
    <row r="95" spans="1:12" x14ac:dyDescent="0.3">
      <c r="A95">
        <f t="shared" si="2"/>
        <v>11</v>
      </c>
      <c r="B95">
        <f>IF(D95="CPA","Excl",MAX(B$84:B94)+1)</f>
        <v>10</v>
      </c>
      <c r="C95" t="s">
        <v>484</v>
      </c>
      <c r="D95" t="s">
        <v>362</v>
      </c>
      <c r="E95">
        <v>146</v>
      </c>
      <c r="G95">
        <v>156</v>
      </c>
      <c r="H95">
        <v>156</v>
      </c>
      <c r="K95" s="6">
        <f>IFERROR(LARGE(E95:J95,1),0)+IF($D$2&gt;=2,IFERROR(LARGE(E95:J95,2),0),0)+IF($D$2&gt;=3,IFERROR(LARGE(E95:J95,3),0),0)+IF($D$2&gt;=4,IFERROR(LARGE(E95:J95,4),0),0)+IF($D$2&gt;=5,IFERROR(LARGE(E95:J95,5),0),0)+IF($D$2&gt;=6,IFERROR(LARGE(E95:J95,6),0),0)</f>
        <v>458</v>
      </c>
    </row>
    <row r="96" spans="1:12" x14ac:dyDescent="0.3">
      <c r="A96">
        <f t="shared" si="2"/>
        <v>12</v>
      </c>
      <c r="B96">
        <f>IF(D96="CPA","Excl",MAX(B$84:B95)+1)</f>
        <v>11</v>
      </c>
      <c r="C96" t="s">
        <v>495</v>
      </c>
      <c r="D96" t="s">
        <v>47</v>
      </c>
      <c r="F96">
        <v>86</v>
      </c>
      <c r="G96">
        <v>121</v>
      </c>
      <c r="H96">
        <v>106</v>
      </c>
      <c r="I96">
        <v>142</v>
      </c>
      <c r="K96" s="6">
        <f>IFERROR(LARGE(E96:J96,1),0)+IF($D$2&gt;=2,IFERROR(LARGE(E96:J96,2),0),0)+IF($D$2&gt;=3,IFERROR(LARGE(E96:J96,3),0),0)+IF($D$2&gt;=4,IFERROR(LARGE(E96:J96,4),0),0)+IF($D$2&gt;=5,IFERROR(LARGE(E96:J96,5),0),0)+IF($D$2&gt;=6,IFERROR(LARGE(E96:J96,6),0),0)</f>
        <v>455</v>
      </c>
    </row>
    <row r="97" spans="1:11" x14ac:dyDescent="0.3">
      <c r="A97">
        <f t="shared" si="2"/>
        <v>13</v>
      </c>
      <c r="B97">
        <f>IF(D97="CPA","Excl",MAX(B$84:B96)+1)</f>
        <v>12</v>
      </c>
      <c r="C97" t="s">
        <v>486</v>
      </c>
      <c r="D97" t="s">
        <v>23</v>
      </c>
      <c r="E97">
        <v>160</v>
      </c>
      <c r="F97">
        <v>121</v>
      </c>
      <c r="G97">
        <v>145</v>
      </c>
      <c r="K97" s="6">
        <f>IFERROR(LARGE(E97:J97,1),0)+IF($D$2&gt;=2,IFERROR(LARGE(E97:J97,2),0),0)+IF($D$2&gt;=3,IFERROR(LARGE(E97:J97,3),0),0)+IF($D$2&gt;=4,IFERROR(LARGE(E97:J97,4),0),0)+IF($D$2&gt;=5,IFERROR(LARGE(E97:J97,5),0),0)+IF($D$2&gt;=6,IFERROR(LARGE(E97:J97,6),0),0)</f>
        <v>426</v>
      </c>
    </row>
    <row r="98" spans="1:11" x14ac:dyDescent="0.3">
      <c r="A98">
        <f t="shared" si="2"/>
        <v>14</v>
      </c>
      <c r="B98">
        <f>IF(D98="CPA","Excl",MAX(B$84:B97)+1)</f>
        <v>13</v>
      </c>
      <c r="C98" t="s">
        <v>487</v>
      </c>
      <c r="D98" t="s">
        <v>367</v>
      </c>
      <c r="F98">
        <v>127</v>
      </c>
      <c r="G98">
        <v>153</v>
      </c>
      <c r="H98">
        <v>138</v>
      </c>
      <c r="K98" s="6">
        <f>IFERROR(LARGE(E98:J98,1),0)+IF($D$2&gt;=2,IFERROR(LARGE(E98:J98,2),0),0)+IF($D$2&gt;=3,IFERROR(LARGE(E98:J98,3),0),0)+IF($D$2&gt;=4,IFERROR(LARGE(E98:J98,4),0),0)+IF($D$2&gt;=5,IFERROR(LARGE(E98:J98,5),0),0)+IF($D$2&gt;=6,IFERROR(LARGE(E98:J98,6),0),0)</f>
        <v>418</v>
      </c>
    </row>
    <row r="99" spans="1:11" x14ac:dyDescent="0.3">
      <c r="A99">
        <f t="shared" si="2"/>
        <v>15</v>
      </c>
      <c r="B99">
        <f>IF(D99="CPA","Excl",MAX(B$84:B98)+1)</f>
        <v>14</v>
      </c>
      <c r="C99" t="s">
        <v>488</v>
      </c>
      <c r="D99" t="s">
        <v>16</v>
      </c>
      <c r="E99">
        <v>195</v>
      </c>
      <c r="H99">
        <v>191</v>
      </c>
      <c r="K99" s="6">
        <f>IFERROR(LARGE(E99:J99,1),0)+IF($D$2&gt;=2,IFERROR(LARGE(E99:J99,2),0),0)+IF($D$2&gt;=3,IFERROR(LARGE(E99:J99,3),0),0)+IF($D$2&gt;=4,IFERROR(LARGE(E99:J99,4),0),0)+IF($D$2&gt;=5,IFERROR(LARGE(E99:J99,5),0),0)+IF($D$2&gt;=6,IFERROR(LARGE(E99:J99,6),0),0)</f>
        <v>386</v>
      </c>
    </row>
    <row r="100" spans="1:11" x14ac:dyDescent="0.3">
      <c r="A100">
        <f t="shared" si="2"/>
        <v>16</v>
      </c>
      <c r="B100">
        <f>IF(D100="CPA","Excl",MAX(B$84:B99)+1)</f>
        <v>15</v>
      </c>
      <c r="C100" t="s">
        <v>501</v>
      </c>
      <c r="D100" t="s">
        <v>32</v>
      </c>
      <c r="E100">
        <v>180</v>
      </c>
      <c r="I100">
        <v>186</v>
      </c>
      <c r="K100" s="6">
        <f>IFERROR(LARGE(E100:J100,1),0)+IF($D$2&gt;=2,IFERROR(LARGE(E100:J100,2),0),0)+IF($D$2&gt;=3,IFERROR(LARGE(E100:J100,3),0),0)+IF($D$2&gt;=4,IFERROR(LARGE(E100:J100,4),0),0)+IF($D$2&gt;=5,IFERROR(LARGE(E100:J100,5),0),0)+IF($D$2&gt;=6,IFERROR(LARGE(E100:J100,6),0),0)</f>
        <v>366</v>
      </c>
    </row>
    <row r="101" spans="1:11" x14ac:dyDescent="0.3">
      <c r="A101">
        <f t="shared" si="2"/>
        <v>17</v>
      </c>
      <c r="B101">
        <f>IF(D101="CPA","Excl",MAX(B$84:B100)+1)</f>
        <v>16</v>
      </c>
      <c r="C101" t="s">
        <v>489</v>
      </c>
      <c r="D101" t="s">
        <v>30</v>
      </c>
      <c r="F101">
        <v>174</v>
      </c>
      <c r="H101">
        <v>184</v>
      </c>
      <c r="K101" s="6">
        <f>IFERROR(LARGE(E101:J101,1),0)+IF($D$2&gt;=2,IFERROR(LARGE(E101:J101,2),0),0)+IF($D$2&gt;=3,IFERROR(LARGE(E101:J101,3),0),0)+IF($D$2&gt;=4,IFERROR(LARGE(E101:J101,4),0),0)+IF($D$2&gt;=5,IFERROR(LARGE(E101:J101,5),0),0)+IF($D$2&gt;=6,IFERROR(LARGE(E101:J101,6),0),0)</f>
        <v>358</v>
      </c>
    </row>
    <row r="102" spans="1:11" x14ac:dyDescent="0.3">
      <c r="A102">
        <f t="shared" si="2"/>
        <v>18</v>
      </c>
      <c r="B102">
        <f>IF(D102="CPA","Excl",MAX(B$84:B101)+1)</f>
        <v>17</v>
      </c>
      <c r="C102" t="s">
        <v>490</v>
      </c>
      <c r="D102" t="s">
        <v>19</v>
      </c>
      <c r="E102">
        <v>175</v>
      </c>
      <c r="F102">
        <v>182</v>
      </c>
      <c r="K102" s="6">
        <f>IFERROR(LARGE(E102:J102,1),0)+IF($D$2&gt;=2,IFERROR(LARGE(E102:J102,2),0),0)+IF($D$2&gt;=3,IFERROR(LARGE(E102:J102,3),0),0)+IF($D$2&gt;=4,IFERROR(LARGE(E102:J102,4),0),0)+IF($D$2&gt;=5,IFERROR(LARGE(E102:J102,5),0),0)+IF($D$2&gt;=6,IFERROR(LARGE(E102:J102,6),0),0)</f>
        <v>357</v>
      </c>
    </row>
    <row r="103" spans="1:11" x14ac:dyDescent="0.3">
      <c r="A103">
        <f t="shared" si="2"/>
        <v>19</v>
      </c>
      <c r="B103">
        <f>IF(D103="CPA","Excl",MAX(B$84:B102)+1)</f>
        <v>18</v>
      </c>
      <c r="C103" t="s">
        <v>491</v>
      </c>
      <c r="D103" t="s">
        <v>41</v>
      </c>
      <c r="E103">
        <v>118</v>
      </c>
      <c r="G103">
        <v>108</v>
      </c>
      <c r="H103">
        <v>122</v>
      </c>
      <c r="K103" s="6">
        <f>IFERROR(LARGE(E103:J103,1),0)+IF($D$2&gt;=2,IFERROR(LARGE(E103:J103,2),0),0)+IF($D$2&gt;=3,IFERROR(LARGE(E103:J103,3),0),0)+IF($D$2&gt;=4,IFERROR(LARGE(E103:J103,4),0),0)+IF($D$2&gt;=5,IFERROR(LARGE(E103:J103,5),0),0)+IF($D$2&gt;=6,IFERROR(LARGE(E103:J103,6),0),0)</f>
        <v>348</v>
      </c>
    </row>
    <row r="104" spans="1:11" x14ac:dyDescent="0.3">
      <c r="A104">
        <f t="shared" si="2"/>
        <v>20</v>
      </c>
      <c r="B104">
        <f>IF(D104="CPA","Excl",MAX(B$84:B103)+1)</f>
        <v>19</v>
      </c>
      <c r="C104" t="s">
        <v>492</v>
      </c>
      <c r="D104" t="s">
        <v>41</v>
      </c>
      <c r="E104">
        <v>113</v>
      </c>
      <c r="F104">
        <v>106</v>
      </c>
      <c r="H104">
        <v>123</v>
      </c>
      <c r="K104" s="6">
        <f>IFERROR(LARGE(E104:J104,1),0)+IF($D$2&gt;=2,IFERROR(LARGE(E104:J104,2),0),0)+IF($D$2&gt;=3,IFERROR(LARGE(E104:J104,3),0),0)+IF($D$2&gt;=4,IFERROR(LARGE(E104:J104,4),0),0)+IF($D$2&gt;=5,IFERROR(LARGE(E104:J104,5),0),0)+IF($D$2&gt;=6,IFERROR(LARGE(E104:J104,6),0),0)</f>
        <v>342</v>
      </c>
    </row>
    <row r="105" spans="1:11" x14ac:dyDescent="0.3">
      <c r="A105">
        <f t="shared" si="2"/>
        <v>21</v>
      </c>
      <c r="B105">
        <f>IF(D105="CPA","Excl",MAX(B$84:B104)+1)</f>
        <v>20</v>
      </c>
      <c r="C105" t="s">
        <v>494</v>
      </c>
      <c r="D105" t="s">
        <v>57</v>
      </c>
      <c r="E105">
        <v>91</v>
      </c>
      <c r="G105">
        <v>116</v>
      </c>
      <c r="H105">
        <v>112</v>
      </c>
      <c r="K105" s="6">
        <f>IFERROR(LARGE(E105:J105,1),0)+IF($D$2&gt;=2,IFERROR(LARGE(E105:J105,2),0),0)+IF($D$2&gt;=3,IFERROR(LARGE(E105:J105,3),0),0)+IF($D$2&gt;=4,IFERROR(LARGE(E105:J105,4),0),0)+IF($D$2&gt;=5,IFERROR(LARGE(E105:J105,5),0),0)+IF($D$2&gt;=6,IFERROR(LARGE(E105:J105,6),0),0)</f>
        <v>319</v>
      </c>
    </row>
    <row r="106" spans="1:11" x14ac:dyDescent="0.3">
      <c r="A106">
        <f t="shared" si="2"/>
        <v>22</v>
      </c>
      <c r="B106">
        <f>IF(D106="CPA","Excl",MAX(B$84:B105)+1)</f>
        <v>21</v>
      </c>
      <c r="C106" t="s">
        <v>500</v>
      </c>
      <c r="D106" t="s">
        <v>41</v>
      </c>
      <c r="E106">
        <v>87</v>
      </c>
      <c r="H106">
        <v>110</v>
      </c>
      <c r="I106">
        <v>119</v>
      </c>
      <c r="K106" s="6">
        <f>IFERROR(LARGE(E106:J106,1),0)+IF($D$2&gt;=2,IFERROR(LARGE(E106:J106,2),0),0)+IF($D$2&gt;=3,IFERROR(LARGE(E106:J106,3),0),0)+IF($D$2&gt;=4,IFERROR(LARGE(E106:J106,4),0),0)+IF($D$2&gt;=5,IFERROR(LARGE(E106:J106,5),0),0)+IF($D$2&gt;=6,IFERROR(LARGE(E106:J106,6),0),0)</f>
        <v>316</v>
      </c>
    </row>
    <row r="107" spans="1:11" x14ac:dyDescent="0.3">
      <c r="A107">
        <f t="shared" si="2"/>
        <v>23</v>
      </c>
      <c r="B107">
        <f>IF(D107="CPA","Excl",MAX(B$84:B106)+1)</f>
        <v>22</v>
      </c>
      <c r="C107" t="s">
        <v>496</v>
      </c>
      <c r="D107" t="s">
        <v>41</v>
      </c>
      <c r="E107">
        <v>58</v>
      </c>
      <c r="F107">
        <v>51</v>
      </c>
      <c r="G107">
        <v>84</v>
      </c>
      <c r="H107">
        <v>71</v>
      </c>
      <c r="K107" s="6">
        <f>IFERROR(LARGE(E107:J107,1),0)+IF($D$2&gt;=2,IFERROR(LARGE(E107:J107,2),0),0)+IF($D$2&gt;=3,IFERROR(LARGE(E107:J107,3),0),0)+IF($D$2&gt;=4,IFERROR(LARGE(E107:J107,4),0),0)+IF($D$2&gt;=5,IFERROR(LARGE(E107:J107,5),0),0)+IF($D$2&gt;=6,IFERROR(LARGE(E107:J107,6),0),0)</f>
        <v>264</v>
      </c>
    </row>
    <row r="108" spans="1:11" x14ac:dyDescent="0.3">
      <c r="A108">
        <f t="shared" si="2"/>
        <v>24</v>
      </c>
      <c r="B108">
        <f>IF(D108="CPA","Excl",MAX(B$84:B107)+1)</f>
        <v>23</v>
      </c>
      <c r="C108" t="s">
        <v>508</v>
      </c>
      <c r="D108" t="s">
        <v>41</v>
      </c>
      <c r="F108">
        <v>52</v>
      </c>
      <c r="H108">
        <v>72</v>
      </c>
      <c r="I108">
        <v>113</v>
      </c>
      <c r="K108" s="6">
        <f>IFERROR(LARGE(E108:J108,1),0)+IF($D$2&gt;=2,IFERROR(LARGE(E108:J108,2),0),0)+IF($D$2&gt;=3,IFERROR(LARGE(E108:J108,3),0),0)+IF($D$2&gt;=4,IFERROR(LARGE(E108:J108,4),0),0)+IF($D$2&gt;=5,IFERROR(LARGE(E108:J108,5),0),0)+IF($D$2&gt;=6,IFERROR(LARGE(E108:J108,6),0),0)</f>
        <v>237</v>
      </c>
    </row>
    <row r="109" spans="1:11" x14ac:dyDescent="0.3">
      <c r="A109">
        <f t="shared" si="2"/>
        <v>25</v>
      </c>
      <c r="B109">
        <f>IF(D109="CPA","Excl",MAX(B$84:B108)+1)</f>
        <v>24</v>
      </c>
      <c r="C109" t="s">
        <v>497</v>
      </c>
      <c r="D109" t="s">
        <v>30</v>
      </c>
      <c r="E109">
        <v>121</v>
      </c>
      <c r="F109">
        <v>110</v>
      </c>
      <c r="K109" s="6">
        <f>IFERROR(LARGE(E109:J109,1),0)+IF($D$2&gt;=2,IFERROR(LARGE(E109:J109,2),0),0)+IF($D$2&gt;=3,IFERROR(LARGE(E109:J109,3),0),0)+IF($D$2&gt;=4,IFERROR(LARGE(E109:J109,4),0),0)+IF($D$2&gt;=5,IFERROR(LARGE(E109:J109,5),0),0)+IF($D$2&gt;=6,IFERROR(LARGE(E109:J109,6),0),0)</f>
        <v>231</v>
      </c>
    </row>
    <row r="110" spans="1:11" x14ac:dyDescent="0.3">
      <c r="A110">
        <f t="shared" si="2"/>
        <v>26</v>
      </c>
      <c r="B110">
        <f>IF(D110="CPA","Excl",MAX(B$84:B109)+1)</f>
        <v>25</v>
      </c>
      <c r="C110" t="s">
        <v>498</v>
      </c>
      <c r="D110" t="s">
        <v>23</v>
      </c>
      <c r="E110">
        <v>75</v>
      </c>
      <c r="F110">
        <v>64</v>
      </c>
      <c r="H110">
        <v>84</v>
      </c>
      <c r="K110" s="6">
        <f>IFERROR(LARGE(E110:J110,1),0)+IF($D$2&gt;=2,IFERROR(LARGE(E110:J110,2),0),0)+IF($D$2&gt;=3,IFERROR(LARGE(E110:J110,3),0),0)+IF($D$2&gt;=4,IFERROR(LARGE(E110:J110,4),0),0)+IF($D$2&gt;=5,IFERROR(LARGE(E110:J110,5),0),0)+IF($D$2&gt;=6,IFERROR(LARGE(E110:J110,6),0),0)</f>
        <v>223</v>
      </c>
    </row>
    <row r="111" spans="1:11" x14ac:dyDescent="0.3">
      <c r="A111">
        <f t="shared" si="2"/>
        <v>27</v>
      </c>
      <c r="B111">
        <f>IF(D111="CPA","Excl",MAX(B$84:B110)+1)</f>
        <v>26</v>
      </c>
      <c r="C111" t="s">
        <v>499</v>
      </c>
      <c r="D111" t="s">
        <v>32</v>
      </c>
      <c r="E111">
        <v>74</v>
      </c>
      <c r="F111">
        <v>59</v>
      </c>
      <c r="H111">
        <v>69</v>
      </c>
      <c r="K111" s="6">
        <f>IFERROR(LARGE(E111:J111,1),0)+IF($D$2&gt;=2,IFERROR(LARGE(E111:J111,2),0),0)+IF($D$2&gt;=3,IFERROR(LARGE(E111:J111,3),0),0)+IF($D$2&gt;=4,IFERROR(LARGE(E111:J111,4),0),0)+IF($D$2&gt;=5,IFERROR(LARGE(E111:J111,5),0),0)+IF($D$2&gt;=6,IFERROR(LARGE(E111:J111,6),0),0)</f>
        <v>202</v>
      </c>
    </row>
    <row r="112" spans="1:11" x14ac:dyDescent="0.3">
      <c r="A112">
        <f t="shared" si="2"/>
        <v>28</v>
      </c>
      <c r="B112">
        <f>IF(D112="CPA","Excl",MAX(B$84:B111)+1)</f>
        <v>27</v>
      </c>
      <c r="C112" t="s">
        <v>502</v>
      </c>
      <c r="D112" t="s">
        <v>51</v>
      </c>
      <c r="I112">
        <v>183</v>
      </c>
      <c r="K112" s="6">
        <f>IFERROR(LARGE(E112:J112,1),0)+IF($D$2&gt;=2,IFERROR(LARGE(E112:J112,2),0),0)+IF($D$2&gt;=3,IFERROR(LARGE(E112:J112,3),0),0)+IF($D$2&gt;=4,IFERROR(LARGE(E112:J112,4),0),0)+IF($D$2&gt;=5,IFERROR(LARGE(E112:J112,5),0),0)+IF($D$2&gt;=6,IFERROR(LARGE(E112:J112,6),0),0)</f>
        <v>183</v>
      </c>
    </row>
    <row r="113" spans="1:12" x14ac:dyDescent="0.3">
      <c r="A113">
        <f t="shared" si="2"/>
        <v>29</v>
      </c>
      <c r="B113">
        <f>IF(D113="CPA","Excl",MAX(B$84:B112)+1)</f>
        <v>28</v>
      </c>
      <c r="C113" t="s">
        <v>503</v>
      </c>
      <c r="D113" t="s">
        <v>51</v>
      </c>
      <c r="E113">
        <v>165</v>
      </c>
      <c r="K113" s="6">
        <f>IFERROR(LARGE(E113:J113,1),0)+IF($D$2&gt;=2,IFERROR(LARGE(E113:J113,2),0),0)+IF($D$2&gt;=3,IFERROR(LARGE(E113:J113,3),0),0)+IF($D$2&gt;=4,IFERROR(LARGE(E113:J113,4),0),0)+IF($D$2&gt;=5,IFERROR(LARGE(E113:J113,5),0),0)+IF($D$2&gt;=6,IFERROR(LARGE(E113:J113,6),0),0)</f>
        <v>165</v>
      </c>
    </row>
    <row r="114" spans="1:12" x14ac:dyDescent="0.3">
      <c r="A114">
        <f t="shared" si="2"/>
        <v>30</v>
      </c>
      <c r="B114">
        <f>IF(D114="CPA","Excl",MAX(B$84:B113)+1)</f>
        <v>29</v>
      </c>
      <c r="C114" t="s">
        <v>504</v>
      </c>
      <c r="D114" t="s">
        <v>16</v>
      </c>
      <c r="H114">
        <v>149</v>
      </c>
      <c r="K114" s="6">
        <f>IFERROR(LARGE(E114:J114,1),0)+IF($D$2&gt;=2,IFERROR(LARGE(E114:J114,2),0),0)+IF($D$2&gt;=3,IFERROR(LARGE(E114:J114,3),0),0)+IF($D$2&gt;=4,IFERROR(LARGE(E114:J114,4),0),0)+IF($D$2&gt;=5,IFERROR(LARGE(E114:J114,5),0),0)+IF($D$2&gt;=6,IFERROR(LARGE(E114:J114,6),0),0)</f>
        <v>149</v>
      </c>
    </row>
    <row r="115" spans="1:12" x14ac:dyDescent="0.3">
      <c r="A115">
        <f t="shared" si="2"/>
        <v>31</v>
      </c>
      <c r="B115" t="str">
        <f>IF(D115="CPA","Excl",MAX(B$84:B114)+1)</f>
        <v>Excl</v>
      </c>
      <c r="C115" t="s">
        <v>505</v>
      </c>
      <c r="D115" t="s">
        <v>14</v>
      </c>
      <c r="H115">
        <v>148</v>
      </c>
      <c r="K115" s="6">
        <f>IFERROR(LARGE(E115:J115,1),0)+IF($D$2&gt;=2,IFERROR(LARGE(E115:J115,2),0),0)+IF($D$2&gt;=3,IFERROR(LARGE(E115:J115,3),0),0)+IF($D$2&gt;=4,IFERROR(LARGE(E115:J115,4),0),0)+IF($D$2&gt;=5,IFERROR(LARGE(E115:J115,5),0),0)+IF($D$2&gt;=6,IFERROR(LARGE(E115:J115,6),0),0)</f>
        <v>148</v>
      </c>
    </row>
    <row r="116" spans="1:12" x14ac:dyDescent="0.3">
      <c r="A116">
        <f t="shared" si="2"/>
        <v>32</v>
      </c>
      <c r="B116">
        <f>IF(D116="CPA","Excl",MAX(B$84:B115)+1)</f>
        <v>30</v>
      </c>
      <c r="C116" t="s">
        <v>506</v>
      </c>
      <c r="D116" t="s">
        <v>362</v>
      </c>
      <c r="E116">
        <v>67</v>
      </c>
      <c r="H116">
        <v>79</v>
      </c>
      <c r="K116" s="6">
        <f>IFERROR(LARGE(E116:J116,1),0)+IF($D$2&gt;=2,IFERROR(LARGE(E116:J116,2),0),0)+IF($D$2&gt;=3,IFERROR(LARGE(E116:J116,3),0),0)+IF($D$2&gt;=4,IFERROR(LARGE(E116:J116,4),0),0)+IF($D$2&gt;=5,IFERROR(LARGE(E116:J116,5),0),0)+IF($D$2&gt;=6,IFERROR(LARGE(E116:J116,6),0),0)</f>
        <v>146</v>
      </c>
    </row>
    <row r="117" spans="1:12" x14ac:dyDescent="0.3">
      <c r="A117">
        <f t="shared" si="2"/>
        <v>33</v>
      </c>
      <c r="B117">
        <f>IF(D117="CPA","Excl",MAX(B$84:B116)+1)</f>
        <v>31</v>
      </c>
      <c r="C117" t="s">
        <v>507</v>
      </c>
      <c r="D117" t="s">
        <v>41</v>
      </c>
      <c r="F117">
        <v>49</v>
      </c>
      <c r="G117">
        <v>85</v>
      </c>
      <c r="K117" s="6">
        <f>IFERROR(LARGE(E117:J117,1),0)+IF($D$2&gt;=2,IFERROR(LARGE(E117:J117,2),0),0)+IF($D$2&gt;=3,IFERROR(LARGE(E117:J117,3),0),0)+IF($D$2&gt;=4,IFERROR(LARGE(E117:J117,4),0),0)+IF($D$2&gt;=5,IFERROR(LARGE(E117:J117,5),0),0)+IF($D$2&gt;=6,IFERROR(LARGE(E117:J117,6),0),0)</f>
        <v>134</v>
      </c>
    </row>
    <row r="118" spans="1:12" x14ac:dyDescent="0.3">
      <c r="A118">
        <f t="shared" si="2"/>
        <v>34</v>
      </c>
      <c r="B118" t="str">
        <f>IF(D118="CPA","Excl",MAX(B$84:B117)+1)</f>
        <v>Excl</v>
      </c>
      <c r="C118" t="s">
        <v>509</v>
      </c>
      <c r="D118" t="s">
        <v>14</v>
      </c>
      <c r="G118">
        <v>123</v>
      </c>
      <c r="K118" s="6">
        <f>IFERROR(LARGE(E118:J118,1),0)+IF($D$2&gt;=2,IFERROR(LARGE(E118:J118,2),0),0)+IF($D$2&gt;=3,IFERROR(LARGE(E118:J118,3),0),0)+IF($D$2&gt;=4,IFERROR(LARGE(E118:J118,4),0),0)+IF($D$2&gt;=5,IFERROR(LARGE(E118:J118,5),0),0)+IF($D$2&gt;=6,IFERROR(LARGE(E118:J118,6),0),0)</f>
        <v>123</v>
      </c>
    </row>
    <row r="119" spans="1:12" x14ac:dyDescent="0.3">
      <c r="A119">
        <f t="shared" si="2"/>
        <v>35</v>
      </c>
      <c r="B119">
        <f>IF(D119="CPA","Excl",MAX(B$84:B118)+1)</f>
        <v>32</v>
      </c>
      <c r="C119" t="s">
        <v>510</v>
      </c>
      <c r="D119" t="s">
        <v>12</v>
      </c>
      <c r="I119">
        <v>115</v>
      </c>
      <c r="K119" s="6">
        <f>IFERROR(LARGE(E119:J119,1),0)+IF($D$2&gt;=2,IFERROR(LARGE(E119:J119,2),0),0)+IF($D$2&gt;=3,IFERROR(LARGE(E119:J119,3),0),0)+IF($D$2&gt;=4,IFERROR(LARGE(E119:J119,4),0),0)+IF($D$2&gt;=5,IFERROR(LARGE(E119:J119,5),0),0)+IF($D$2&gt;=6,IFERROR(LARGE(E119:J119,6),0),0)</f>
        <v>115</v>
      </c>
    </row>
    <row r="120" spans="1:12" x14ac:dyDescent="0.3">
      <c r="A120">
        <f t="shared" si="2"/>
        <v>36</v>
      </c>
      <c r="B120">
        <f>IF(D120="CPA","Excl",MAX(B$84:B119)+1)</f>
        <v>33</v>
      </c>
      <c r="C120" t="s">
        <v>511</v>
      </c>
      <c r="D120" t="s">
        <v>26</v>
      </c>
      <c r="F120">
        <v>108</v>
      </c>
      <c r="K120" s="6">
        <f>IFERROR(LARGE(E120:J120,1),0)+IF($D$2&gt;=2,IFERROR(LARGE(E120:J120,2),0),0)+IF($D$2&gt;=3,IFERROR(LARGE(E120:J120,3),0),0)+IF($D$2&gt;=4,IFERROR(LARGE(E120:J120,4),0),0)+IF($D$2&gt;=5,IFERROR(LARGE(E120:J120,5),0),0)+IF($D$2&gt;=6,IFERROR(LARGE(E120:J120,6),0),0)</f>
        <v>108</v>
      </c>
    </row>
    <row r="121" spans="1:12" x14ac:dyDescent="0.3">
      <c r="A121">
        <f t="shared" si="2"/>
        <v>37</v>
      </c>
      <c r="B121">
        <f>IF(D121="CPA","Excl",MAX(B$84:B120)+1)</f>
        <v>34</v>
      </c>
      <c r="C121" t="s">
        <v>512</v>
      </c>
      <c r="D121" t="s">
        <v>41</v>
      </c>
      <c r="G121">
        <v>107</v>
      </c>
      <c r="K121" s="6">
        <f>IFERROR(LARGE(E121:J121,1),0)+IF($D$2&gt;=2,IFERROR(LARGE(E121:J121,2),0),0)+IF($D$2&gt;=3,IFERROR(LARGE(E121:J121,3),0),0)+IF($D$2&gt;=4,IFERROR(LARGE(E121:J121,4),0),0)+IF($D$2&gt;=5,IFERROR(LARGE(E121:J121,5),0),0)+IF($D$2&gt;=6,IFERROR(LARGE(E121:J121,6),0),0)</f>
        <v>107</v>
      </c>
    </row>
    <row r="122" spans="1:12" x14ac:dyDescent="0.3">
      <c r="A122">
        <f t="shared" si="2"/>
        <v>38</v>
      </c>
      <c r="B122">
        <f>IF(D122="CPA","Excl",MAX(B$84:B121)+1)</f>
        <v>35</v>
      </c>
      <c r="C122" t="s">
        <v>513</v>
      </c>
      <c r="D122" t="s">
        <v>26</v>
      </c>
      <c r="F122">
        <v>74</v>
      </c>
      <c r="K122" s="6">
        <f>IFERROR(LARGE(E122:J122,1),0)+IF($D$2&gt;=2,IFERROR(LARGE(E122:J122,2),0),0)+IF($D$2&gt;=3,IFERROR(LARGE(E122:J122,3),0),0)+IF($D$2&gt;=4,IFERROR(LARGE(E122:J122,4),0),0)+IF($D$2&gt;=5,IFERROR(LARGE(E122:J122,5),0),0)+IF($D$2&gt;=6,IFERROR(LARGE(E122:J122,6),0),0)</f>
        <v>74</v>
      </c>
    </row>
    <row r="124" spans="1:12" s="1" customFormat="1" x14ac:dyDescent="0.3">
      <c r="C124" s="1" t="s">
        <v>514</v>
      </c>
      <c r="I124"/>
      <c r="L124"/>
    </row>
    <row r="125" spans="1:12" x14ac:dyDescent="0.3">
      <c r="A125">
        <v>1</v>
      </c>
      <c r="B125">
        <f>IF(D125="CPA","Excl",MAX(B$124:B124)+1)</f>
        <v>1</v>
      </c>
      <c r="C125" t="s">
        <v>515</v>
      </c>
      <c r="D125" t="s">
        <v>362</v>
      </c>
      <c r="E125">
        <v>200</v>
      </c>
      <c r="F125">
        <v>197</v>
      </c>
      <c r="G125">
        <v>197</v>
      </c>
      <c r="H125">
        <v>199</v>
      </c>
      <c r="K125" s="6">
        <f>IFERROR(LARGE(E125:J125,1),0)+IF($D$2&gt;=2,IFERROR(LARGE(E125:J125,2),0),0)+IF($D$2&gt;=3,IFERROR(LARGE(E125:J125,3),0),0)+IF($D$2&gt;=4,IFERROR(LARGE(E125:J125,4),0),0)+IF($D$2&gt;=5,IFERROR(LARGE(E125:J125,5),0),0)+IF($D$2&gt;=6,IFERROR(LARGE(E125:J125,6),0),0)</f>
        <v>793</v>
      </c>
    </row>
    <row r="126" spans="1:12" x14ac:dyDescent="0.3">
      <c r="A126">
        <f>A125+1</f>
        <v>2</v>
      </c>
      <c r="B126" t="str">
        <f>IF(D126="CPA","Excl",MAX(B$124:B125)+1)</f>
        <v>Excl</v>
      </c>
      <c r="C126" t="s">
        <v>518</v>
      </c>
      <c r="D126" t="s">
        <v>14</v>
      </c>
      <c r="E126">
        <v>193</v>
      </c>
      <c r="F126">
        <v>192</v>
      </c>
      <c r="H126">
        <v>186</v>
      </c>
      <c r="I126">
        <v>194</v>
      </c>
      <c r="K126" s="6">
        <f>IFERROR(LARGE(E126:J126,1),0)+IF($D$2&gt;=2,IFERROR(LARGE(E126:J126,2),0),0)+IF($D$2&gt;=3,IFERROR(LARGE(E126:J126,3),0),0)+IF($D$2&gt;=4,IFERROR(LARGE(E126:J126,4),0),0)+IF($D$2&gt;=5,IFERROR(LARGE(E126:J126,5),0),0)+IF($D$2&gt;=6,IFERROR(LARGE(E126:J126,6),0),0)</f>
        <v>765</v>
      </c>
    </row>
    <row r="127" spans="1:12" x14ac:dyDescent="0.3">
      <c r="A127">
        <f t="shared" ref="A127:A173" si="3">A126+1</f>
        <v>3</v>
      </c>
      <c r="B127">
        <f>IF(D127="CPA","Excl",MAX(B$124:B126)+1)</f>
        <v>2</v>
      </c>
      <c r="C127" t="s">
        <v>520</v>
      </c>
      <c r="D127" t="s">
        <v>21</v>
      </c>
      <c r="E127">
        <v>183</v>
      </c>
      <c r="F127">
        <v>181</v>
      </c>
      <c r="G127">
        <v>185</v>
      </c>
      <c r="I127">
        <v>189</v>
      </c>
      <c r="K127" s="6">
        <f>IFERROR(LARGE(E127:J127,1),0)+IF($D$2&gt;=2,IFERROR(LARGE(E127:J127,2),0),0)+IF($D$2&gt;=3,IFERROR(LARGE(E127:J127,3),0),0)+IF($D$2&gt;=4,IFERROR(LARGE(E127:J127,4),0),0)+IF($D$2&gt;=5,IFERROR(LARGE(E127:J127,5),0),0)+IF($D$2&gt;=6,IFERROR(LARGE(E127:J127,6),0),0)</f>
        <v>738</v>
      </c>
    </row>
    <row r="128" spans="1:12" x14ac:dyDescent="0.3">
      <c r="A128">
        <f t="shared" si="3"/>
        <v>4</v>
      </c>
      <c r="B128">
        <f>IF(D128="CPA","Excl",MAX(B$124:B127)+1)</f>
        <v>3</v>
      </c>
      <c r="C128" t="s">
        <v>516</v>
      </c>
      <c r="D128" t="s">
        <v>367</v>
      </c>
      <c r="E128">
        <v>173</v>
      </c>
      <c r="F128">
        <v>175</v>
      </c>
      <c r="G128">
        <v>188</v>
      </c>
      <c r="H128">
        <v>182</v>
      </c>
      <c r="K128" s="6">
        <f>IFERROR(LARGE(E128:J128,1),0)+IF($D$2&gt;=2,IFERROR(LARGE(E128:J128,2),0),0)+IF($D$2&gt;=3,IFERROR(LARGE(E128:J128,3),0),0)+IF($D$2&gt;=4,IFERROR(LARGE(E128:J128,4),0),0)+IF($D$2&gt;=5,IFERROR(LARGE(E128:J128,5),0),0)+IF($D$2&gt;=6,IFERROR(LARGE(E128:J128,6),0),0)</f>
        <v>718</v>
      </c>
    </row>
    <row r="129" spans="1:11" x14ac:dyDescent="0.3">
      <c r="A129">
        <f t="shared" si="3"/>
        <v>5</v>
      </c>
      <c r="B129">
        <f>IF(D129="CPA","Excl",MAX(B$124:B128)+1)</f>
        <v>4</v>
      </c>
      <c r="C129" t="s">
        <v>521</v>
      </c>
      <c r="D129" t="s">
        <v>362</v>
      </c>
      <c r="E129">
        <v>159</v>
      </c>
      <c r="G129">
        <v>166</v>
      </c>
      <c r="H129">
        <v>163</v>
      </c>
      <c r="I129">
        <v>173</v>
      </c>
      <c r="K129" s="6">
        <f>IFERROR(LARGE(E129:J129,1),0)+IF($D$2&gt;=2,IFERROR(LARGE(E129:J129,2),0),0)+IF($D$2&gt;=3,IFERROR(LARGE(E129:J129,3),0),0)+IF($D$2&gt;=4,IFERROR(LARGE(E129:J129,4),0),0)+IF($D$2&gt;=5,IFERROR(LARGE(E129:J129,5),0),0)+IF($D$2&gt;=6,IFERROR(LARGE(E129:J129,6),0),0)</f>
        <v>661</v>
      </c>
    </row>
    <row r="130" spans="1:11" x14ac:dyDescent="0.3">
      <c r="A130">
        <f t="shared" si="3"/>
        <v>6</v>
      </c>
      <c r="B130">
        <f>IF(D130="CPA","Excl",MAX(B$124:B129)+1)</f>
        <v>5</v>
      </c>
      <c r="C130" t="s">
        <v>527</v>
      </c>
      <c r="D130" t="s">
        <v>12</v>
      </c>
      <c r="E130">
        <v>139</v>
      </c>
      <c r="F130">
        <v>150</v>
      </c>
      <c r="H130">
        <v>158</v>
      </c>
      <c r="I130">
        <v>178</v>
      </c>
      <c r="K130" s="6">
        <f>IFERROR(LARGE(E130:J130,1),0)+IF($D$2&gt;=2,IFERROR(LARGE(E130:J130,2),0),0)+IF($D$2&gt;=3,IFERROR(LARGE(E130:J130,3),0),0)+IF($D$2&gt;=4,IFERROR(LARGE(E130:J130,4),0),0)+IF($D$2&gt;=5,IFERROR(LARGE(E130:J130,5),0),0)+IF($D$2&gt;=6,IFERROR(LARGE(E130:J130,6),0),0)</f>
        <v>625</v>
      </c>
    </row>
    <row r="131" spans="1:11" x14ac:dyDescent="0.3">
      <c r="A131">
        <f t="shared" si="3"/>
        <v>7</v>
      </c>
      <c r="B131">
        <f>IF(D131="CPA","Excl",MAX(B$124:B130)+1)</f>
        <v>6</v>
      </c>
      <c r="C131" t="s">
        <v>517</v>
      </c>
      <c r="D131" t="s">
        <v>12</v>
      </c>
      <c r="E131">
        <v>144</v>
      </c>
      <c r="F131">
        <v>138</v>
      </c>
      <c r="G131">
        <v>149</v>
      </c>
      <c r="H131">
        <v>154</v>
      </c>
      <c r="K131" s="6">
        <f>IFERROR(LARGE(E131:J131,1),0)+IF($D$2&gt;=2,IFERROR(LARGE(E131:J131,2),0),0)+IF($D$2&gt;=3,IFERROR(LARGE(E131:J131,3),0),0)+IF($D$2&gt;=4,IFERROR(LARGE(E131:J131,4),0),0)+IF($D$2&gt;=5,IFERROR(LARGE(E131:J131,5),0),0)+IF($D$2&gt;=6,IFERROR(LARGE(E131:J131,6),0),0)</f>
        <v>585</v>
      </c>
    </row>
    <row r="132" spans="1:11" x14ac:dyDescent="0.3">
      <c r="A132">
        <f t="shared" si="3"/>
        <v>8</v>
      </c>
      <c r="B132">
        <f>IF(D132="CPA","Excl",MAX(B$124:B131)+1)</f>
        <v>7</v>
      </c>
      <c r="C132" t="s">
        <v>528</v>
      </c>
      <c r="D132" t="s">
        <v>41</v>
      </c>
      <c r="E132">
        <v>155</v>
      </c>
      <c r="F132">
        <v>132</v>
      </c>
      <c r="H132">
        <v>132</v>
      </c>
      <c r="I132">
        <v>159</v>
      </c>
      <c r="K132" s="6">
        <f>IFERROR(LARGE(E132:J132,1),0)+IF($D$2&gt;=2,IFERROR(LARGE(E132:J132,2),0),0)+IF($D$2&gt;=3,IFERROR(LARGE(E132:J132,3),0),0)+IF($D$2&gt;=4,IFERROR(LARGE(E132:J132,4),0),0)+IF($D$2&gt;=5,IFERROR(LARGE(E132:J132,5),0),0)+IF($D$2&gt;=6,IFERROR(LARGE(E132:J132,6),0),0)</f>
        <v>578</v>
      </c>
    </row>
    <row r="133" spans="1:11" x14ac:dyDescent="0.3">
      <c r="A133">
        <f t="shared" si="3"/>
        <v>9</v>
      </c>
      <c r="B133" t="str">
        <f>IF(D133="CPA","Excl",MAX(B$124:B132)+1)</f>
        <v>Excl</v>
      </c>
      <c r="C133" t="s">
        <v>519</v>
      </c>
      <c r="D133" t="s">
        <v>14</v>
      </c>
      <c r="E133">
        <v>188</v>
      </c>
      <c r="F133">
        <v>180</v>
      </c>
      <c r="G133">
        <v>193</v>
      </c>
      <c r="K133" s="6">
        <f>IFERROR(LARGE(E133:J133,1),0)+IF($D$2&gt;=2,IFERROR(LARGE(E133:J133,2),0),0)+IF($D$2&gt;=3,IFERROR(LARGE(E133:J133,3),0),0)+IF($D$2&gt;=4,IFERROR(LARGE(E133:J133,4),0),0)+IF($D$2&gt;=5,IFERROR(LARGE(E133:J133,5),0),0)+IF($D$2&gt;=6,IFERROR(LARGE(E133:J133,6),0),0)</f>
        <v>561</v>
      </c>
    </row>
    <row r="134" spans="1:11" x14ac:dyDescent="0.3">
      <c r="A134">
        <f t="shared" si="3"/>
        <v>10</v>
      </c>
      <c r="B134" t="str">
        <f>IF(D134="CPA","Excl",MAX(B$124:B133)+1)</f>
        <v>Excl</v>
      </c>
      <c r="C134" t="s">
        <v>531</v>
      </c>
      <c r="D134" t="s">
        <v>14</v>
      </c>
      <c r="F134">
        <v>117</v>
      </c>
      <c r="G134">
        <v>137</v>
      </c>
      <c r="H134">
        <v>139</v>
      </c>
      <c r="I134">
        <v>158</v>
      </c>
      <c r="K134" s="6">
        <f>IFERROR(LARGE(E134:J134,1),0)+IF($D$2&gt;=2,IFERROR(LARGE(E134:J134,2),0),0)+IF($D$2&gt;=3,IFERROR(LARGE(E134:J134,3),0),0)+IF($D$2&gt;=4,IFERROR(LARGE(E134:J134,4),0),0)+IF($D$2&gt;=5,IFERROR(LARGE(E134:J134,5),0),0)+IF($D$2&gt;=6,IFERROR(LARGE(E134:J134,6),0),0)</f>
        <v>551</v>
      </c>
    </row>
    <row r="135" spans="1:11" x14ac:dyDescent="0.3">
      <c r="A135">
        <f t="shared" si="3"/>
        <v>11</v>
      </c>
      <c r="B135">
        <f>IF(D135="CPA","Excl",MAX(B$124:B134)+1)</f>
        <v>8</v>
      </c>
      <c r="C135" t="s">
        <v>532</v>
      </c>
      <c r="D135" t="s">
        <v>32</v>
      </c>
      <c r="F135">
        <v>111</v>
      </c>
      <c r="G135">
        <v>138</v>
      </c>
      <c r="H135">
        <v>140</v>
      </c>
      <c r="I135">
        <v>156</v>
      </c>
      <c r="K135" s="6">
        <f>IFERROR(LARGE(E135:J135,1),0)+IF($D$2&gt;=2,IFERROR(LARGE(E135:J135,2),0),0)+IF($D$2&gt;=3,IFERROR(LARGE(E135:J135,3),0),0)+IF($D$2&gt;=4,IFERROR(LARGE(E135:J135,4),0),0)+IF($D$2&gt;=5,IFERROR(LARGE(E135:J135,5),0),0)+IF($D$2&gt;=6,IFERROR(LARGE(E135:J135,6),0),0)</f>
        <v>545</v>
      </c>
    </row>
    <row r="136" spans="1:11" x14ac:dyDescent="0.3">
      <c r="A136">
        <f t="shared" si="3"/>
        <v>12</v>
      </c>
      <c r="B136">
        <f>IF(D136="CPA","Excl",MAX(B$124:B135)+1)</f>
        <v>9</v>
      </c>
      <c r="C136" t="s">
        <v>522</v>
      </c>
      <c r="D136" t="s">
        <v>57</v>
      </c>
      <c r="E136">
        <v>161</v>
      </c>
      <c r="F136">
        <v>161</v>
      </c>
      <c r="H136">
        <v>159</v>
      </c>
      <c r="K136" s="6">
        <f>IFERROR(LARGE(E136:J136,1),0)+IF($D$2&gt;=2,IFERROR(LARGE(E136:J136,2),0),0)+IF($D$2&gt;=3,IFERROR(LARGE(E136:J136,3),0),0)+IF($D$2&gt;=4,IFERROR(LARGE(E136:J136,4),0),0)+IF($D$2&gt;=5,IFERROR(LARGE(E136:J136,5),0),0)+IF($D$2&gt;=6,IFERROR(LARGE(E136:J136,6),0),0)</f>
        <v>481</v>
      </c>
    </row>
    <row r="137" spans="1:11" x14ac:dyDescent="0.3">
      <c r="A137">
        <f t="shared" si="3"/>
        <v>13</v>
      </c>
      <c r="B137">
        <f>IF(D137="CPA","Excl",MAX(B$124:B136)+1)</f>
        <v>10</v>
      </c>
      <c r="C137" t="s">
        <v>526</v>
      </c>
      <c r="D137" t="s">
        <v>41</v>
      </c>
      <c r="E137">
        <v>96</v>
      </c>
      <c r="F137">
        <v>112</v>
      </c>
      <c r="G137">
        <v>125</v>
      </c>
      <c r="H137">
        <v>116</v>
      </c>
      <c r="I137">
        <v>128</v>
      </c>
      <c r="K137" s="6">
        <f>IFERROR(LARGE(E137:J137,1),0)+IF($D$2&gt;=2,IFERROR(LARGE(E137:J137,2),0),0)+IF($D$2&gt;=3,IFERROR(LARGE(E137:J137,3),0),0)+IF($D$2&gt;=4,IFERROR(LARGE(E137:J137,4),0),0)+IF($D$2&gt;=5,IFERROR(LARGE(E137:J137,5),0),0)+IF($D$2&gt;=6,IFERROR(LARGE(E137:J137,6),0),0)</f>
        <v>481</v>
      </c>
    </row>
    <row r="138" spans="1:11" x14ac:dyDescent="0.3">
      <c r="A138">
        <f t="shared" si="3"/>
        <v>14</v>
      </c>
      <c r="B138">
        <f>IF(D138="CPA","Excl",MAX(B$124:B137)+1)</f>
        <v>11</v>
      </c>
      <c r="C138" t="s">
        <v>523</v>
      </c>
      <c r="D138" t="s">
        <v>30</v>
      </c>
      <c r="E138">
        <v>149</v>
      </c>
      <c r="F138">
        <v>155</v>
      </c>
      <c r="G138">
        <v>163</v>
      </c>
      <c r="K138" s="6">
        <f>IFERROR(LARGE(E138:J138,1),0)+IF($D$2&gt;=2,IFERROR(LARGE(E138:J138,2),0),0)+IF($D$2&gt;=3,IFERROR(LARGE(E138:J138,3),0),0)+IF($D$2&gt;=4,IFERROR(LARGE(E138:J138,4),0),0)+IF($D$2&gt;=5,IFERROR(LARGE(E138:J138,5),0),0)+IF($D$2&gt;=6,IFERROR(LARGE(E138:J138,6),0),0)</f>
        <v>467</v>
      </c>
    </row>
    <row r="139" spans="1:11" x14ac:dyDescent="0.3">
      <c r="A139">
        <f t="shared" si="3"/>
        <v>15</v>
      </c>
      <c r="B139">
        <f>IF(D139="CPA","Excl",MAX(B$124:B138)+1)</f>
        <v>12</v>
      </c>
      <c r="C139" t="s">
        <v>535</v>
      </c>
      <c r="D139" t="s">
        <v>32</v>
      </c>
      <c r="E139">
        <v>97</v>
      </c>
      <c r="F139">
        <v>94</v>
      </c>
      <c r="G139">
        <v>128</v>
      </c>
      <c r="I139">
        <v>144</v>
      </c>
      <c r="K139" s="6">
        <f>IFERROR(LARGE(E139:J139,1),0)+IF($D$2&gt;=2,IFERROR(LARGE(E139:J139,2),0),0)+IF($D$2&gt;=3,IFERROR(LARGE(E139:J139,3),0),0)+IF($D$2&gt;=4,IFERROR(LARGE(E139:J139,4),0),0)+IF($D$2&gt;=5,IFERROR(LARGE(E139:J139,5),0),0)+IF($D$2&gt;=6,IFERROR(LARGE(E139:J139,6),0),0)</f>
        <v>463</v>
      </c>
    </row>
    <row r="140" spans="1:11" x14ac:dyDescent="0.3">
      <c r="A140">
        <f t="shared" si="3"/>
        <v>16</v>
      </c>
      <c r="B140">
        <f>IF(D140="CPA","Excl",MAX(B$124:B139)+1)</f>
        <v>13</v>
      </c>
      <c r="C140" t="s">
        <v>524</v>
      </c>
      <c r="D140" t="s">
        <v>47</v>
      </c>
      <c r="F140">
        <v>141</v>
      </c>
      <c r="G140">
        <v>157</v>
      </c>
      <c r="H140">
        <v>155</v>
      </c>
      <c r="K140" s="6">
        <f>IFERROR(LARGE(E140:J140,1),0)+IF($D$2&gt;=2,IFERROR(LARGE(E140:J140,2),0),0)+IF($D$2&gt;=3,IFERROR(LARGE(E140:J140,3),0),0)+IF($D$2&gt;=4,IFERROR(LARGE(E140:J140,4),0),0)+IF($D$2&gt;=5,IFERROR(LARGE(E140:J140,5),0),0)+IF($D$2&gt;=6,IFERROR(LARGE(E140:J140,6),0),0)</f>
        <v>453</v>
      </c>
    </row>
    <row r="141" spans="1:11" x14ac:dyDescent="0.3">
      <c r="A141">
        <f t="shared" si="3"/>
        <v>17</v>
      </c>
      <c r="B141">
        <f>IF(D141="CPA","Excl",MAX(B$124:B140)+1)</f>
        <v>14</v>
      </c>
      <c r="C141" t="s">
        <v>529</v>
      </c>
      <c r="D141" t="s">
        <v>19</v>
      </c>
      <c r="E141">
        <v>107</v>
      </c>
      <c r="F141">
        <v>105</v>
      </c>
      <c r="G141">
        <v>96</v>
      </c>
      <c r="H141">
        <v>104</v>
      </c>
      <c r="I141">
        <v>136</v>
      </c>
      <c r="K141" s="6">
        <f>IFERROR(LARGE(E141:J141,1),0)+IF($D$2&gt;=2,IFERROR(LARGE(E141:J141,2),0),0)+IF($D$2&gt;=3,IFERROR(LARGE(E141:J141,3),0),0)+IF($D$2&gt;=4,IFERROR(LARGE(E141:J141,4),0),0)+IF($D$2&gt;=5,IFERROR(LARGE(E141:J141,5),0),0)+IF($D$2&gt;=6,IFERROR(LARGE(E141:J141,6),0),0)</f>
        <v>452</v>
      </c>
    </row>
    <row r="142" spans="1:11" x14ac:dyDescent="0.3">
      <c r="A142">
        <f t="shared" si="3"/>
        <v>18</v>
      </c>
      <c r="B142">
        <f>IF(D142="CPA","Excl",MAX(B$124:B141)+1)</f>
        <v>15</v>
      </c>
      <c r="C142" t="s">
        <v>525</v>
      </c>
      <c r="D142" t="s">
        <v>41</v>
      </c>
      <c r="E142">
        <v>151</v>
      </c>
      <c r="F142">
        <v>143</v>
      </c>
      <c r="G142">
        <v>155</v>
      </c>
      <c r="K142" s="6">
        <f>IFERROR(LARGE(E142:J142,1),0)+IF($D$2&gt;=2,IFERROR(LARGE(E142:J142,2),0),0)+IF($D$2&gt;=3,IFERROR(LARGE(E142:J142,3),0),0)+IF($D$2&gt;=4,IFERROR(LARGE(E142:J142,4),0),0)+IF($D$2&gt;=5,IFERROR(LARGE(E142:J142,5),0),0)+IF($D$2&gt;=6,IFERROR(LARGE(E142:J142,6),0),0)</f>
        <v>449</v>
      </c>
    </row>
    <row r="143" spans="1:11" x14ac:dyDescent="0.3">
      <c r="A143">
        <f t="shared" si="3"/>
        <v>19</v>
      </c>
      <c r="B143">
        <f>IF(D143="CPA","Excl",MAX(B$124:B142)+1)</f>
        <v>16</v>
      </c>
      <c r="C143" t="s">
        <v>538</v>
      </c>
      <c r="D143" t="s">
        <v>19</v>
      </c>
      <c r="E143">
        <v>141</v>
      </c>
      <c r="H143">
        <v>145</v>
      </c>
      <c r="I143">
        <v>163</v>
      </c>
      <c r="K143" s="6">
        <f>IFERROR(LARGE(E143:J143,1),0)+IF($D$2&gt;=2,IFERROR(LARGE(E143:J143,2),0),0)+IF($D$2&gt;=3,IFERROR(LARGE(E143:J143,3),0),0)+IF($D$2&gt;=4,IFERROR(LARGE(E143:J143,4),0),0)+IF($D$2&gt;=5,IFERROR(LARGE(E143:J143,5),0),0)+IF($D$2&gt;=6,IFERROR(LARGE(E143:J143,6),0),0)</f>
        <v>449</v>
      </c>
    </row>
    <row r="144" spans="1:11" x14ac:dyDescent="0.3">
      <c r="A144">
        <f t="shared" si="3"/>
        <v>20</v>
      </c>
      <c r="B144">
        <f>IF(D144="CPA","Excl",MAX(B$124:B143)+1)</f>
        <v>17</v>
      </c>
      <c r="C144" t="s">
        <v>530</v>
      </c>
      <c r="D144" t="s">
        <v>43</v>
      </c>
      <c r="E144">
        <v>129</v>
      </c>
      <c r="G144">
        <v>133</v>
      </c>
      <c r="H144">
        <v>137</v>
      </c>
      <c r="K144" s="6">
        <f>IFERROR(LARGE(E144:J144,1),0)+IF($D$2&gt;=2,IFERROR(LARGE(E144:J144,2),0),0)+IF($D$2&gt;=3,IFERROR(LARGE(E144:J144,3),0),0)+IF($D$2&gt;=4,IFERROR(LARGE(E144:J144,4),0),0)+IF($D$2&gt;=5,IFERROR(LARGE(E144:J144,5),0),0)+IF($D$2&gt;=6,IFERROR(LARGE(E144:J144,6),0),0)</f>
        <v>399</v>
      </c>
    </row>
    <row r="145" spans="1:11" x14ac:dyDescent="0.3">
      <c r="A145">
        <f t="shared" si="3"/>
        <v>21</v>
      </c>
      <c r="B145" t="str">
        <f>IF(D145="CPA","Excl",MAX(B$124:B144)+1)</f>
        <v>Excl</v>
      </c>
      <c r="C145" t="s">
        <v>540</v>
      </c>
      <c r="D145" t="s">
        <v>14</v>
      </c>
      <c r="E145">
        <v>86</v>
      </c>
      <c r="F145">
        <v>78</v>
      </c>
      <c r="G145">
        <v>112</v>
      </c>
      <c r="I145">
        <v>122</v>
      </c>
      <c r="K145" s="6">
        <f>IFERROR(LARGE(E145:J145,1),0)+IF($D$2&gt;=2,IFERROR(LARGE(E145:J145,2),0),0)+IF($D$2&gt;=3,IFERROR(LARGE(E145:J145,3),0),0)+IF($D$2&gt;=4,IFERROR(LARGE(E145:J145,4),0),0)+IF($D$2&gt;=5,IFERROR(LARGE(E145:J145,5),0),0)+IF($D$2&gt;=6,IFERROR(LARGE(E145:J145,6),0),0)</f>
        <v>398</v>
      </c>
    </row>
    <row r="146" spans="1:11" x14ac:dyDescent="0.3">
      <c r="A146">
        <f t="shared" si="3"/>
        <v>22</v>
      </c>
      <c r="B146">
        <f>IF(D146="CPA","Excl",MAX(B$124:B145)+1)</f>
        <v>18</v>
      </c>
      <c r="C146" t="s">
        <v>541</v>
      </c>
      <c r="D146" t="s">
        <v>12</v>
      </c>
      <c r="F146">
        <v>81</v>
      </c>
      <c r="G146">
        <v>100</v>
      </c>
      <c r="H146">
        <v>95</v>
      </c>
      <c r="I146">
        <v>121</v>
      </c>
      <c r="K146" s="6">
        <f>IFERROR(LARGE(E146:J146,1),0)+IF($D$2&gt;=2,IFERROR(LARGE(E146:J146,2),0),0)+IF($D$2&gt;=3,IFERROR(LARGE(E146:J146,3),0),0)+IF($D$2&gt;=4,IFERROR(LARGE(E146:J146,4),0),0)+IF($D$2&gt;=5,IFERROR(LARGE(E146:J146,5),0),0)+IF($D$2&gt;=6,IFERROR(LARGE(E146:J146,6),0),0)</f>
        <v>397</v>
      </c>
    </row>
    <row r="147" spans="1:11" x14ac:dyDescent="0.3">
      <c r="A147">
        <f t="shared" si="3"/>
        <v>23</v>
      </c>
      <c r="B147">
        <f>IF(D147="CPA","Excl",MAX(B$124:B146)+1)</f>
        <v>19</v>
      </c>
      <c r="C147" t="s">
        <v>533</v>
      </c>
      <c r="D147" t="s">
        <v>51</v>
      </c>
      <c r="E147">
        <v>169</v>
      </c>
      <c r="H147">
        <v>176</v>
      </c>
      <c r="K147" s="6">
        <f>IFERROR(LARGE(E147:J147,1),0)+IF($D$2&gt;=2,IFERROR(LARGE(E147:J147,2),0),0)+IF($D$2&gt;=3,IFERROR(LARGE(E147:J147,3),0),0)+IF($D$2&gt;=4,IFERROR(LARGE(E147:J147,4),0),0)+IF($D$2&gt;=5,IFERROR(LARGE(E147:J147,5),0),0)+IF($D$2&gt;=6,IFERROR(LARGE(E147:J147,6),0),0)</f>
        <v>345</v>
      </c>
    </row>
    <row r="148" spans="1:11" x14ac:dyDescent="0.3">
      <c r="A148">
        <f t="shared" si="3"/>
        <v>24</v>
      </c>
      <c r="B148">
        <f>IF(D148="CPA","Excl",MAX(B$124:B147)+1)</f>
        <v>20</v>
      </c>
      <c r="C148" t="s">
        <v>534</v>
      </c>
      <c r="D148" t="s">
        <v>26</v>
      </c>
      <c r="F148">
        <v>166</v>
      </c>
      <c r="G148">
        <v>179</v>
      </c>
      <c r="K148" s="6">
        <f>IFERROR(LARGE(E148:J148,1),0)+IF($D$2&gt;=2,IFERROR(LARGE(E148:J148,2),0),0)+IF($D$2&gt;=3,IFERROR(LARGE(E148:J148,3),0),0)+IF($D$2&gt;=4,IFERROR(LARGE(E148:J148,4),0),0)+IF($D$2&gt;=5,IFERROR(LARGE(E148:J148,5),0),0)+IF($D$2&gt;=6,IFERROR(LARGE(E148:J148,6),0),0)</f>
        <v>345</v>
      </c>
    </row>
    <row r="149" spans="1:11" x14ac:dyDescent="0.3">
      <c r="A149">
        <f t="shared" si="3"/>
        <v>25</v>
      </c>
      <c r="B149">
        <f>IF(D149="CPA","Excl",MAX(B$124:B148)+1)</f>
        <v>21</v>
      </c>
      <c r="C149" t="s">
        <v>543</v>
      </c>
      <c r="D149" t="s">
        <v>362</v>
      </c>
      <c r="F149">
        <v>56</v>
      </c>
      <c r="G149">
        <v>87</v>
      </c>
      <c r="H149">
        <v>87</v>
      </c>
      <c r="I149">
        <v>107</v>
      </c>
      <c r="K149" s="6">
        <f>IFERROR(LARGE(E149:J149,1),0)+IF($D$2&gt;=2,IFERROR(LARGE(E149:J149,2),0),0)+IF($D$2&gt;=3,IFERROR(LARGE(E149:J149,3),0),0)+IF($D$2&gt;=4,IFERROR(LARGE(E149:J149,4),0),0)+IF($D$2&gt;=5,IFERROR(LARGE(E149:J149,5),0),0)+IF($D$2&gt;=6,IFERROR(LARGE(E149:J149,6),0),0)</f>
        <v>337</v>
      </c>
    </row>
    <row r="150" spans="1:11" x14ac:dyDescent="0.3">
      <c r="A150">
        <f t="shared" si="3"/>
        <v>26</v>
      </c>
      <c r="B150">
        <f>IF(D150="CPA","Excl",MAX(B$124:B149)+1)</f>
        <v>22</v>
      </c>
      <c r="C150" t="s">
        <v>545</v>
      </c>
      <c r="D150" t="s">
        <v>12</v>
      </c>
      <c r="F150">
        <v>83</v>
      </c>
      <c r="H150">
        <v>103</v>
      </c>
      <c r="I150">
        <v>143</v>
      </c>
      <c r="K150" s="6">
        <f>IFERROR(LARGE(E150:J150,1),0)+IF($D$2&gt;=2,IFERROR(LARGE(E150:J150,2),0),0)+IF($D$2&gt;=3,IFERROR(LARGE(E150:J150,3),0),0)+IF($D$2&gt;=4,IFERROR(LARGE(E150:J150,4),0),0)+IF($D$2&gt;=5,IFERROR(LARGE(E150:J150,5),0),0)+IF($D$2&gt;=6,IFERROR(LARGE(E150:J150,6),0),0)</f>
        <v>329</v>
      </c>
    </row>
    <row r="151" spans="1:11" x14ac:dyDescent="0.3">
      <c r="A151">
        <f t="shared" si="3"/>
        <v>27</v>
      </c>
      <c r="B151">
        <f>IF(D151="CPA","Excl",MAX(B$124:B150)+1)</f>
        <v>23</v>
      </c>
      <c r="C151" t="s">
        <v>544</v>
      </c>
      <c r="D151" t="s">
        <v>41</v>
      </c>
      <c r="E151">
        <v>88</v>
      </c>
      <c r="H151">
        <v>102</v>
      </c>
      <c r="I151">
        <v>126</v>
      </c>
      <c r="K151" s="6">
        <f>IFERROR(LARGE(E151:J151,1),0)+IF($D$2&gt;=2,IFERROR(LARGE(E151:J151,2),0),0)+IF($D$2&gt;=3,IFERROR(LARGE(E151:J151,3),0),0)+IF($D$2&gt;=4,IFERROR(LARGE(E151:J151,4),0),0)+IF($D$2&gt;=5,IFERROR(LARGE(E151:J151,5),0),0)+IF($D$2&gt;=6,IFERROR(LARGE(E151:J151,6),0),0)</f>
        <v>316</v>
      </c>
    </row>
    <row r="152" spans="1:11" x14ac:dyDescent="0.3">
      <c r="A152">
        <f t="shared" si="3"/>
        <v>28</v>
      </c>
      <c r="B152">
        <f>IF(D152="CPA","Excl",MAX(B$124:B151)+1)</f>
        <v>24</v>
      </c>
      <c r="C152" t="s">
        <v>536</v>
      </c>
      <c r="D152" t="s">
        <v>41</v>
      </c>
      <c r="E152">
        <v>70</v>
      </c>
      <c r="F152">
        <v>65</v>
      </c>
      <c r="G152">
        <v>88</v>
      </c>
      <c r="H152">
        <v>76</v>
      </c>
      <c r="K152" s="6">
        <f>IFERROR(LARGE(E152:J152,1),0)+IF($D$2&gt;=2,IFERROR(LARGE(E152:J152,2),0),0)+IF($D$2&gt;=3,IFERROR(LARGE(E152:J152,3),0),0)+IF($D$2&gt;=4,IFERROR(LARGE(E152:J152,4),0),0)+IF($D$2&gt;=5,IFERROR(LARGE(E152:J152,5),0),0)+IF($D$2&gt;=6,IFERROR(LARGE(E152:J152,6),0),0)</f>
        <v>299</v>
      </c>
    </row>
    <row r="153" spans="1:11" x14ac:dyDescent="0.3">
      <c r="A153">
        <f t="shared" si="3"/>
        <v>29</v>
      </c>
      <c r="B153">
        <f>IF(D153="CPA","Excl",MAX(B$124:B152)+1)</f>
        <v>25</v>
      </c>
      <c r="C153" t="s">
        <v>551</v>
      </c>
      <c r="D153" t="s">
        <v>16</v>
      </c>
      <c r="E153">
        <v>137</v>
      </c>
      <c r="I153">
        <v>160</v>
      </c>
      <c r="K153" s="6">
        <f>IFERROR(LARGE(E153:J153,1),0)+IF($D$2&gt;=2,IFERROR(LARGE(E153:J153,2),0),0)+IF($D$2&gt;=3,IFERROR(LARGE(E153:J153,3),0),0)+IF($D$2&gt;=4,IFERROR(LARGE(E153:J153,4),0),0)+IF($D$2&gt;=5,IFERROR(LARGE(E153:J153,5),0),0)+IF($D$2&gt;=6,IFERROR(LARGE(E153:J153,6),0),0)</f>
        <v>297</v>
      </c>
    </row>
    <row r="154" spans="1:11" x14ac:dyDescent="0.3">
      <c r="A154">
        <f t="shared" si="3"/>
        <v>30</v>
      </c>
      <c r="B154" t="str">
        <f>IF(D154="CPA","Excl",MAX(B$124:B153)+1)</f>
        <v>Excl</v>
      </c>
      <c r="C154" t="s">
        <v>537</v>
      </c>
      <c r="D154" t="s">
        <v>14</v>
      </c>
      <c r="E154">
        <v>83</v>
      </c>
      <c r="F154">
        <v>88</v>
      </c>
      <c r="G154">
        <v>117</v>
      </c>
      <c r="K154" s="6">
        <f>IFERROR(LARGE(E154:J154,1),0)+IF($D$2&gt;=2,IFERROR(LARGE(E154:J154,2),0),0)+IF($D$2&gt;=3,IFERROR(LARGE(E154:J154,3),0),0)+IF($D$2&gt;=4,IFERROR(LARGE(E154:J154,4),0),0)+IF($D$2&gt;=5,IFERROR(LARGE(E154:J154,5),0),0)+IF($D$2&gt;=6,IFERROR(LARGE(E154:J154,6),0),0)</f>
        <v>288</v>
      </c>
    </row>
    <row r="155" spans="1:11" x14ac:dyDescent="0.3">
      <c r="A155">
        <f t="shared" si="3"/>
        <v>31</v>
      </c>
      <c r="B155">
        <f>IF(D155="CPA","Excl",MAX(B$124:B154)+1)</f>
        <v>26</v>
      </c>
      <c r="C155" t="s">
        <v>539</v>
      </c>
      <c r="D155" t="s">
        <v>16</v>
      </c>
      <c r="F155">
        <v>133</v>
      </c>
      <c r="G155">
        <v>144</v>
      </c>
      <c r="K155" s="6">
        <f>IFERROR(LARGE(E155:J155,1),0)+IF($D$2&gt;=2,IFERROR(LARGE(E155:J155,2),0),0)+IF($D$2&gt;=3,IFERROR(LARGE(E155:J155,3),0),0)+IF($D$2&gt;=4,IFERROR(LARGE(E155:J155,4),0),0)+IF($D$2&gt;=5,IFERROR(LARGE(E155:J155,5),0),0)+IF($D$2&gt;=6,IFERROR(LARGE(E155:J155,6),0),0)</f>
        <v>277</v>
      </c>
    </row>
    <row r="156" spans="1:11" x14ac:dyDescent="0.3">
      <c r="A156">
        <f t="shared" si="3"/>
        <v>32</v>
      </c>
      <c r="B156">
        <f>IF(D156="CPA","Excl",MAX(B$124:B155)+1)</f>
        <v>27</v>
      </c>
      <c r="C156" t="s">
        <v>542</v>
      </c>
      <c r="D156" t="s">
        <v>16</v>
      </c>
      <c r="E156">
        <v>130</v>
      </c>
      <c r="G156">
        <v>134</v>
      </c>
      <c r="K156" s="6">
        <f>IFERROR(LARGE(E156:J156,1),0)+IF($D$2&gt;=2,IFERROR(LARGE(E156:J156,2),0),0)+IF($D$2&gt;=3,IFERROR(LARGE(E156:J156,3),0),0)+IF($D$2&gt;=4,IFERROR(LARGE(E156:J156,4),0),0)+IF($D$2&gt;=5,IFERROR(LARGE(E156:J156,5),0),0)+IF($D$2&gt;=6,IFERROR(LARGE(E156:J156,6),0),0)</f>
        <v>264</v>
      </c>
    </row>
    <row r="157" spans="1:11" x14ac:dyDescent="0.3">
      <c r="A157">
        <f t="shared" si="3"/>
        <v>33</v>
      </c>
      <c r="B157">
        <f>IF(D157="CPA","Excl",MAX(B$124:B156)+1)</f>
        <v>28</v>
      </c>
      <c r="C157" t="s">
        <v>549</v>
      </c>
      <c r="D157" t="s">
        <v>41</v>
      </c>
      <c r="E157">
        <v>64</v>
      </c>
      <c r="F157">
        <v>77</v>
      </c>
      <c r="I157">
        <v>111</v>
      </c>
      <c r="K157" s="6">
        <f>IFERROR(LARGE(E157:J157,1),0)+IF($D$2&gt;=2,IFERROR(LARGE(E157:J157,2),0),0)+IF($D$2&gt;=3,IFERROR(LARGE(E157:J157,3),0),0)+IF($D$2&gt;=4,IFERROR(LARGE(E157:J157,4),0),0)+IF($D$2&gt;=5,IFERROR(LARGE(E157:J157,5),0),0)+IF($D$2&gt;=6,IFERROR(LARGE(E157:J157,6),0),0)</f>
        <v>252</v>
      </c>
    </row>
    <row r="158" spans="1:11" x14ac:dyDescent="0.3">
      <c r="A158">
        <f t="shared" si="3"/>
        <v>34</v>
      </c>
      <c r="B158">
        <f>IF(D158="CPA","Excl",MAX(B$124:B157)+1)</f>
        <v>29</v>
      </c>
      <c r="C158" t="s">
        <v>562</v>
      </c>
      <c r="D158" t="s">
        <v>19</v>
      </c>
      <c r="E158">
        <v>71</v>
      </c>
      <c r="I158">
        <v>131</v>
      </c>
      <c r="K158" s="6">
        <f>IFERROR(LARGE(E158:J158,1),0)+IF($D$2&gt;=2,IFERROR(LARGE(E158:J158,2),0),0)+IF($D$2&gt;=3,IFERROR(LARGE(E158:J158,3),0),0)+IF($D$2&gt;=4,IFERROR(LARGE(E158:J158,4),0),0)+IF($D$2&gt;=5,IFERROR(LARGE(E158:J158,5),0),0)+IF($D$2&gt;=6,IFERROR(LARGE(E158:J158,6),0),0)</f>
        <v>202</v>
      </c>
    </row>
    <row r="159" spans="1:11" x14ac:dyDescent="0.3">
      <c r="A159">
        <f t="shared" si="3"/>
        <v>35</v>
      </c>
      <c r="B159">
        <f>IF(D159="CPA","Excl",MAX(B$124:B158)+1)</f>
        <v>30</v>
      </c>
      <c r="C159" t="s">
        <v>546</v>
      </c>
      <c r="D159" t="s">
        <v>26</v>
      </c>
      <c r="F159">
        <v>184</v>
      </c>
      <c r="K159" s="6">
        <f>IFERROR(LARGE(E159:J159,1),0)+IF($D$2&gt;=2,IFERROR(LARGE(E159:J159,2),0),0)+IF($D$2&gt;=3,IFERROR(LARGE(E159:J159,3),0),0)+IF($D$2&gt;=4,IFERROR(LARGE(E159:J159,4),0),0)+IF($D$2&gt;=5,IFERROR(LARGE(E159:J159,5),0),0)+IF($D$2&gt;=6,IFERROR(LARGE(E159:J159,6),0),0)</f>
        <v>184</v>
      </c>
    </row>
    <row r="160" spans="1:11" x14ac:dyDescent="0.3">
      <c r="A160">
        <f t="shared" si="3"/>
        <v>36</v>
      </c>
      <c r="B160">
        <f>IF(D160="CPA","Excl",MAX(B$124:B159)+1)</f>
        <v>31</v>
      </c>
      <c r="C160" t="s">
        <v>547</v>
      </c>
      <c r="D160" t="s">
        <v>41</v>
      </c>
      <c r="E160">
        <v>82</v>
      </c>
      <c r="H160">
        <v>98</v>
      </c>
      <c r="K160" s="6">
        <f>IFERROR(LARGE(E160:J160,1),0)+IF($D$2&gt;=2,IFERROR(LARGE(E160:J160,2),0),0)+IF($D$2&gt;=3,IFERROR(LARGE(E160:J160,3),0),0)+IF($D$2&gt;=4,IFERROR(LARGE(E160:J160,4),0),0)+IF($D$2&gt;=5,IFERROR(LARGE(E160:J160,5),0),0)+IF($D$2&gt;=6,IFERROR(LARGE(E160:J160,6),0),0)</f>
        <v>180</v>
      </c>
    </row>
    <row r="161" spans="1:12" x14ac:dyDescent="0.3">
      <c r="A161">
        <f t="shared" si="3"/>
        <v>37</v>
      </c>
      <c r="B161">
        <f>IF(D161="CPA","Excl",MAX(B$124:B160)+1)</f>
        <v>32</v>
      </c>
      <c r="C161" t="s">
        <v>548</v>
      </c>
      <c r="D161" t="s">
        <v>41</v>
      </c>
      <c r="H161">
        <v>179</v>
      </c>
      <c r="K161" s="6">
        <f>IFERROR(LARGE(E161:J161,1),0)+IF($D$2&gt;=2,IFERROR(LARGE(E161:J161,2),0),0)+IF($D$2&gt;=3,IFERROR(LARGE(E161:J161,3),0),0)+IF($D$2&gt;=4,IFERROR(LARGE(E161:J161,4),0),0)+IF($D$2&gt;=5,IFERROR(LARGE(E161:J161,5),0),0)+IF($D$2&gt;=6,IFERROR(LARGE(E161:J161,6),0),0)</f>
        <v>179</v>
      </c>
    </row>
    <row r="162" spans="1:12" x14ac:dyDescent="0.3">
      <c r="A162">
        <f t="shared" si="3"/>
        <v>38</v>
      </c>
      <c r="B162">
        <f>IF(D162="CPA","Excl",MAX(B$124:B161)+1)</f>
        <v>33</v>
      </c>
      <c r="C162" t="s">
        <v>550</v>
      </c>
      <c r="D162" t="s">
        <v>367</v>
      </c>
      <c r="F162">
        <v>140</v>
      </c>
      <c r="K162" s="6">
        <f>IFERROR(LARGE(E162:J162,1),0)+IF($D$2&gt;=2,IFERROR(LARGE(E162:J162,2),0),0)+IF($D$2&gt;=3,IFERROR(LARGE(E162:J162,3),0),0)+IF($D$2&gt;=4,IFERROR(LARGE(E162:J162,4),0),0)+IF($D$2&gt;=5,IFERROR(LARGE(E162:J162,5),0),0)+IF($D$2&gt;=6,IFERROR(LARGE(E162:J162,6),0),0)</f>
        <v>140</v>
      </c>
    </row>
    <row r="163" spans="1:12" x14ac:dyDescent="0.3">
      <c r="A163">
        <f t="shared" si="3"/>
        <v>39</v>
      </c>
      <c r="B163">
        <f>IF(D163="CPA","Excl",MAX(B$124:B162)+1)</f>
        <v>34</v>
      </c>
      <c r="C163" t="s">
        <v>552</v>
      </c>
      <c r="D163" t="s">
        <v>41</v>
      </c>
      <c r="H163">
        <v>136</v>
      </c>
      <c r="K163" s="6">
        <f>IFERROR(LARGE(E163:J163,1),0)+IF($D$2&gt;=2,IFERROR(LARGE(E163:J163,2),0),0)+IF($D$2&gt;=3,IFERROR(LARGE(E163:J163,3),0),0)+IF($D$2&gt;=4,IFERROR(LARGE(E163:J163,4),0),0)+IF($D$2&gt;=5,IFERROR(LARGE(E163:J163,5),0),0)+IF($D$2&gt;=6,IFERROR(LARGE(E163:J163,6),0),0)</f>
        <v>136</v>
      </c>
    </row>
    <row r="164" spans="1:12" x14ac:dyDescent="0.3">
      <c r="A164">
        <f t="shared" si="3"/>
        <v>40</v>
      </c>
      <c r="B164">
        <f>IF(D164="CPA","Excl",MAX(B$124:B163)+1)</f>
        <v>35</v>
      </c>
      <c r="C164" t="s">
        <v>553</v>
      </c>
      <c r="D164" t="s">
        <v>21</v>
      </c>
      <c r="E164">
        <v>122</v>
      </c>
      <c r="K164" s="6">
        <f>IFERROR(LARGE(E164:J164,1),0)+IF($D$2&gt;=2,IFERROR(LARGE(E164:J164,2),0),0)+IF($D$2&gt;=3,IFERROR(LARGE(E164:J164,3),0),0)+IF($D$2&gt;=4,IFERROR(LARGE(E164:J164,4),0),0)+IF($D$2&gt;=5,IFERROR(LARGE(E164:J164,5),0),0)+IF($D$2&gt;=6,IFERROR(LARGE(E164:J164,6),0),0)</f>
        <v>122</v>
      </c>
    </row>
    <row r="165" spans="1:12" x14ac:dyDescent="0.3">
      <c r="A165">
        <f t="shared" si="3"/>
        <v>41</v>
      </c>
      <c r="B165">
        <f>IF(D165="CPA","Excl",MAX(B$124:B164)+1)</f>
        <v>36</v>
      </c>
      <c r="C165" t="s">
        <v>554</v>
      </c>
      <c r="D165" t="s">
        <v>12</v>
      </c>
      <c r="I165">
        <v>117</v>
      </c>
      <c r="K165" s="6">
        <f>IFERROR(LARGE(E165:J165,1),0)+IF($D$2&gt;=2,IFERROR(LARGE(E165:J165,2),0),0)+IF($D$2&gt;=3,IFERROR(LARGE(E165:J165,3),0),0)+IF($D$2&gt;=4,IFERROR(LARGE(E165:J165,4),0),0)+IF($D$2&gt;=5,IFERROR(LARGE(E165:J165,5),0),0)+IF($D$2&gt;=6,IFERROR(LARGE(E165:J165,6),0),0)</f>
        <v>117</v>
      </c>
    </row>
    <row r="166" spans="1:12" x14ac:dyDescent="0.3">
      <c r="A166">
        <f t="shared" si="3"/>
        <v>42</v>
      </c>
      <c r="B166">
        <f>IF(D166="CPA","Excl",MAX(B$124:B165)+1)</f>
        <v>37</v>
      </c>
      <c r="C166" t="s">
        <v>555</v>
      </c>
      <c r="D166" t="s">
        <v>41</v>
      </c>
      <c r="E166">
        <v>53</v>
      </c>
      <c r="F166">
        <v>48</v>
      </c>
      <c r="K166" s="6">
        <f>IFERROR(LARGE(E166:J166,1),0)+IF($D$2&gt;=2,IFERROR(LARGE(E166:J166,2),0),0)+IF($D$2&gt;=3,IFERROR(LARGE(E166:J166,3),0),0)+IF($D$2&gt;=4,IFERROR(LARGE(E166:J166,4),0),0)+IF($D$2&gt;=5,IFERROR(LARGE(E166:J166,5),0),0)+IF($D$2&gt;=6,IFERROR(LARGE(E166:J166,6),0),0)</f>
        <v>101</v>
      </c>
    </row>
    <row r="167" spans="1:12" x14ac:dyDescent="0.3">
      <c r="A167">
        <f t="shared" si="3"/>
        <v>43</v>
      </c>
      <c r="B167">
        <f>IF(D167="CPA","Excl",MAX(B$124:B166)+1)</f>
        <v>38</v>
      </c>
      <c r="C167" t="s">
        <v>556</v>
      </c>
      <c r="D167" t="s">
        <v>41</v>
      </c>
      <c r="F167">
        <v>97</v>
      </c>
      <c r="K167" s="6">
        <f>IFERROR(LARGE(E167:J167,1),0)+IF($D$2&gt;=2,IFERROR(LARGE(E167:J167,2),0),0)+IF($D$2&gt;=3,IFERROR(LARGE(E167:J167,3),0),0)+IF($D$2&gt;=4,IFERROR(LARGE(E167:J167,4),0),0)+IF($D$2&gt;=5,IFERROR(LARGE(E167:J167,5),0),0)+IF($D$2&gt;=6,IFERROR(LARGE(E167:J167,6),0),0)</f>
        <v>97</v>
      </c>
    </row>
    <row r="168" spans="1:12" x14ac:dyDescent="0.3">
      <c r="A168">
        <f t="shared" si="3"/>
        <v>44</v>
      </c>
      <c r="B168">
        <f>IF(D168="CPA","Excl",MAX(B$124:B167)+1)</f>
        <v>39</v>
      </c>
      <c r="C168" t="s">
        <v>557</v>
      </c>
      <c r="D168" t="s">
        <v>51</v>
      </c>
      <c r="H168">
        <v>94</v>
      </c>
      <c r="K168" s="6">
        <f>IFERROR(LARGE(E168:J168,1),0)+IF($D$2&gt;=2,IFERROR(LARGE(E168:J168,2),0),0)+IF($D$2&gt;=3,IFERROR(LARGE(E168:J168,3),0),0)+IF($D$2&gt;=4,IFERROR(LARGE(E168:J168,4),0),0)+IF($D$2&gt;=5,IFERROR(LARGE(E168:J168,5),0),0)+IF($D$2&gt;=6,IFERROR(LARGE(E168:J168,6),0),0)</f>
        <v>94</v>
      </c>
    </row>
    <row r="169" spans="1:12" x14ac:dyDescent="0.3">
      <c r="A169">
        <f t="shared" si="3"/>
        <v>45</v>
      </c>
      <c r="B169">
        <f>IF(D169="CPA","Excl",MAX(B$124:B168)+1)</f>
        <v>40</v>
      </c>
      <c r="C169" t="s">
        <v>558</v>
      </c>
      <c r="D169" t="s">
        <v>57</v>
      </c>
      <c r="E169">
        <v>92</v>
      </c>
      <c r="K169" s="6">
        <f>IFERROR(LARGE(E169:J169,1),0)+IF($D$2&gt;=2,IFERROR(LARGE(E169:J169,2),0),0)+IF($D$2&gt;=3,IFERROR(LARGE(E169:J169,3),0),0)+IF($D$2&gt;=4,IFERROR(LARGE(E169:J169,4),0),0)+IF($D$2&gt;=5,IFERROR(LARGE(E169:J169,5),0),0)+IF($D$2&gt;=6,IFERROR(LARGE(E169:J169,6),0),0)</f>
        <v>92</v>
      </c>
    </row>
    <row r="170" spans="1:12" x14ac:dyDescent="0.3">
      <c r="A170">
        <f t="shared" si="3"/>
        <v>46</v>
      </c>
      <c r="B170">
        <f>IF(D170="CPA","Excl",MAX(B$124:B169)+1)</f>
        <v>41</v>
      </c>
      <c r="C170" t="s">
        <v>559</v>
      </c>
      <c r="D170" t="s">
        <v>23</v>
      </c>
      <c r="H170">
        <v>85</v>
      </c>
      <c r="K170" s="6">
        <f>IFERROR(LARGE(E170:J170,1),0)+IF($D$2&gt;=2,IFERROR(LARGE(E170:J170,2),0),0)+IF($D$2&gt;=3,IFERROR(LARGE(E170:J170,3),0),0)+IF($D$2&gt;=4,IFERROR(LARGE(E170:J170,4),0),0)+IF($D$2&gt;=5,IFERROR(LARGE(E170:J170,5),0),0)+IF($D$2&gt;=6,IFERROR(LARGE(E170:J170,6),0),0)</f>
        <v>85</v>
      </c>
    </row>
    <row r="171" spans="1:12" x14ac:dyDescent="0.3">
      <c r="A171">
        <f t="shared" si="3"/>
        <v>47</v>
      </c>
      <c r="B171">
        <f>IF(D171="CPA","Excl",MAX(B$124:B170)+1)</f>
        <v>42</v>
      </c>
      <c r="C171" t="s">
        <v>560</v>
      </c>
      <c r="D171" t="s">
        <v>47</v>
      </c>
      <c r="F171">
        <v>84</v>
      </c>
      <c r="K171" s="6">
        <f>IFERROR(LARGE(E171:J171,1),0)+IF($D$2&gt;=2,IFERROR(LARGE(E171:J171,2),0),0)+IF($D$2&gt;=3,IFERROR(LARGE(E171:J171,3),0),0)+IF($D$2&gt;=4,IFERROR(LARGE(E171:J171,4),0),0)+IF($D$2&gt;=5,IFERROR(LARGE(E171:J171,5),0),0)+IF($D$2&gt;=6,IFERROR(LARGE(E171:J171,6),0),0)</f>
        <v>84</v>
      </c>
    </row>
    <row r="172" spans="1:12" x14ac:dyDescent="0.3">
      <c r="A172">
        <f t="shared" si="3"/>
        <v>48</v>
      </c>
      <c r="B172">
        <f>IF(D172="CPA","Excl",MAX(B$124:B171)+1)</f>
        <v>43</v>
      </c>
      <c r="C172" t="s">
        <v>561</v>
      </c>
      <c r="D172" t="s">
        <v>41</v>
      </c>
      <c r="F172">
        <v>80</v>
      </c>
      <c r="K172" s="6">
        <f>IFERROR(LARGE(E172:J172,1),0)+IF($D$2&gt;=2,IFERROR(LARGE(E172:J172,2),0),0)+IF($D$2&gt;=3,IFERROR(LARGE(E172:J172,3),0),0)+IF($D$2&gt;=4,IFERROR(LARGE(E172:J172,4),0),0)+IF($D$2&gt;=5,IFERROR(LARGE(E172:J172,5),0),0)+IF($D$2&gt;=6,IFERROR(LARGE(E172:J172,6),0),0)</f>
        <v>80</v>
      </c>
    </row>
    <row r="173" spans="1:12" x14ac:dyDescent="0.3">
      <c r="A173">
        <f t="shared" si="3"/>
        <v>49</v>
      </c>
      <c r="B173">
        <f>IF(D173="CPA","Excl",MAX(B$124:B172)+1)</f>
        <v>44</v>
      </c>
      <c r="C173" t="s">
        <v>563</v>
      </c>
      <c r="D173" t="s">
        <v>21</v>
      </c>
      <c r="F173">
        <v>46</v>
      </c>
      <c r="K173" s="6">
        <f>IFERROR(LARGE(E173:J173,1),0)+IF($D$2&gt;=2,IFERROR(LARGE(E173:J173,2),0),0)+IF($D$2&gt;=3,IFERROR(LARGE(E173:J173,3),0),0)+IF($D$2&gt;=4,IFERROR(LARGE(E173:J173,4),0),0)+IF($D$2&gt;=5,IFERROR(LARGE(E173:J173,5),0),0)+IF($D$2&gt;=6,IFERROR(LARGE(E173:J173,6),0),0)</f>
        <v>46</v>
      </c>
    </row>
    <row r="175" spans="1:12" s="1" customFormat="1" x14ac:dyDescent="0.3">
      <c r="C175" s="1" t="s">
        <v>564</v>
      </c>
      <c r="I175"/>
      <c r="L175"/>
    </row>
    <row r="176" spans="1:12" x14ac:dyDescent="0.3">
      <c r="A176">
        <v>1</v>
      </c>
      <c r="B176">
        <f>IF(D176="CPA","Excl",MAX(B$175:B175)+1)</f>
        <v>1</v>
      </c>
      <c r="C176" t="s">
        <v>565</v>
      </c>
      <c r="D176" t="s">
        <v>16</v>
      </c>
      <c r="E176">
        <v>196</v>
      </c>
      <c r="F176">
        <v>193</v>
      </c>
      <c r="G176">
        <v>196</v>
      </c>
      <c r="H176">
        <v>196</v>
      </c>
      <c r="K176" s="6">
        <f>IFERROR(LARGE(E176:J176,1),0)+IF($D$2&gt;=2,IFERROR(LARGE(E176:J176,2),0),0)+IF($D$2&gt;=3,IFERROR(LARGE(E176:J176,3),0),0)+IF($D$2&gt;=4,IFERROR(LARGE(E176:J176,4),0),0)+IF($D$2&gt;=5,IFERROR(LARGE(E176:J176,5),0),0)+IF($D$2&gt;=6,IFERROR(LARGE(E176:J176,6),0),0)</f>
        <v>781</v>
      </c>
    </row>
    <row r="177" spans="1:11" x14ac:dyDescent="0.3">
      <c r="A177">
        <f>A176+1</f>
        <v>2</v>
      </c>
      <c r="B177">
        <f>IF(D177="CPA","Excl",MAX(B$175:B176)+1)</f>
        <v>2</v>
      </c>
      <c r="C177" t="s">
        <v>566</v>
      </c>
      <c r="D177" t="s">
        <v>12</v>
      </c>
      <c r="E177">
        <v>182</v>
      </c>
      <c r="F177">
        <v>178</v>
      </c>
      <c r="G177">
        <v>177</v>
      </c>
      <c r="H177">
        <v>177</v>
      </c>
      <c r="K177" s="6">
        <f>IFERROR(LARGE(E177:J177,1),0)+IF($D$2&gt;=2,IFERROR(LARGE(E177:J177,2),0),0)+IF($D$2&gt;=3,IFERROR(LARGE(E177:J177,3),0),0)+IF($D$2&gt;=4,IFERROR(LARGE(E177:J177,4),0),0)+IF($D$2&gt;=5,IFERROR(LARGE(E177:J177,5),0),0)+IF($D$2&gt;=6,IFERROR(LARGE(E177:J177,6),0),0)</f>
        <v>714</v>
      </c>
    </row>
    <row r="178" spans="1:11" x14ac:dyDescent="0.3">
      <c r="A178">
        <f t="shared" ref="A178:A216" si="4">A177+1</f>
        <v>3</v>
      </c>
      <c r="B178">
        <f>IF(D178="CPA","Excl",MAX(B$175:B177)+1)</f>
        <v>3</v>
      </c>
      <c r="C178" t="s">
        <v>568</v>
      </c>
      <c r="D178" t="s">
        <v>23</v>
      </c>
      <c r="F178">
        <v>169</v>
      </c>
      <c r="G178">
        <v>176</v>
      </c>
      <c r="H178">
        <v>178</v>
      </c>
      <c r="I178">
        <v>181</v>
      </c>
      <c r="K178" s="6">
        <f>IFERROR(LARGE(E178:J178,1),0)+IF($D$2&gt;=2,IFERROR(LARGE(E178:J178,2),0),0)+IF($D$2&gt;=3,IFERROR(LARGE(E178:J178,3),0),0)+IF($D$2&gt;=4,IFERROR(LARGE(E178:J178,4),0),0)+IF($D$2&gt;=5,IFERROR(LARGE(E178:J178,5),0),0)+IF($D$2&gt;=6,IFERROR(LARGE(E178:J178,6),0),0)</f>
        <v>704</v>
      </c>
    </row>
    <row r="179" spans="1:11" x14ac:dyDescent="0.3">
      <c r="A179">
        <f t="shared" si="4"/>
        <v>4</v>
      </c>
      <c r="B179">
        <f>IF(D179="CPA","Excl",MAX(B$175:B178)+1)</f>
        <v>4</v>
      </c>
      <c r="C179" t="s">
        <v>567</v>
      </c>
      <c r="D179" t="s">
        <v>19</v>
      </c>
      <c r="E179">
        <v>152</v>
      </c>
      <c r="F179">
        <v>137</v>
      </c>
      <c r="G179">
        <v>159</v>
      </c>
      <c r="H179">
        <v>167</v>
      </c>
      <c r="I179">
        <v>169</v>
      </c>
      <c r="K179" s="6">
        <f>IFERROR(LARGE(E179:J179,1),0)+IF($D$2&gt;=2,IFERROR(LARGE(E179:J179,2),0),0)+IF($D$2&gt;=3,IFERROR(LARGE(E179:J179,3),0),0)+IF($D$2&gt;=4,IFERROR(LARGE(E179:J179,4),0),0)+IF($D$2&gt;=5,IFERROR(LARGE(E179:J179,5),0),0)+IF($D$2&gt;=6,IFERROR(LARGE(E179:J179,6),0),0)</f>
        <v>647</v>
      </c>
    </row>
    <row r="180" spans="1:11" x14ac:dyDescent="0.3">
      <c r="A180">
        <f t="shared" si="4"/>
        <v>5</v>
      </c>
      <c r="B180">
        <f>IF(D180="CPA","Excl",MAX(B$175:B179)+1)</f>
        <v>5</v>
      </c>
      <c r="C180" t="s">
        <v>574</v>
      </c>
      <c r="D180" t="s">
        <v>362</v>
      </c>
      <c r="F180">
        <v>195</v>
      </c>
      <c r="H180">
        <v>198</v>
      </c>
      <c r="I180">
        <v>199</v>
      </c>
      <c r="K180" s="6">
        <f>IFERROR(LARGE(E180:J180,1),0)+IF($D$2&gt;=2,IFERROR(LARGE(E180:J180,2),0),0)+IF($D$2&gt;=3,IFERROR(LARGE(E180:J180,3),0),0)+IF($D$2&gt;=4,IFERROR(LARGE(E180:J180,4),0),0)+IF($D$2&gt;=5,IFERROR(LARGE(E180:J180,5),0),0)+IF($D$2&gt;=6,IFERROR(LARGE(E180:J180,6),0),0)</f>
        <v>592</v>
      </c>
    </row>
    <row r="181" spans="1:11" x14ac:dyDescent="0.3">
      <c r="A181">
        <f t="shared" si="4"/>
        <v>6</v>
      </c>
      <c r="B181">
        <f>IF(D181="CPA","Excl",MAX(B$175:B180)+1)</f>
        <v>6</v>
      </c>
      <c r="C181" t="s">
        <v>570</v>
      </c>
      <c r="D181" t="s">
        <v>41</v>
      </c>
      <c r="E181">
        <v>124</v>
      </c>
      <c r="F181">
        <v>119</v>
      </c>
      <c r="G181">
        <v>139</v>
      </c>
      <c r="H181">
        <v>131</v>
      </c>
      <c r="I181">
        <v>152</v>
      </c>
      <c r="K181" s="6">
        <f>IFERROR(LARGE(E181:J181,1),0)+IF($D$2&gt;=2,IFERROR(LARGE(E181:J181,2),0),0)+IF($D$2&gt;=3,IFERROR(LARGE(E181:J181,3),0),0)+IF($D$2&gt;=4,IFERROR(LARGE(E181:J181,4),0),0)+IF($D$2&gt;=5,IFERROR(LARGE(E181:J181,5),0),0)+IF($D$2&gt;=6,IFERROR(LARGE(E181:J181,6),0),0)</f>
        <v>546</v>
      </c>
    </row>
    <row r="182" spans="1:11" x14ac:dyDescent="0.3">
      <c r="A182">
        <f t="shared" si="4"/>
        <v>7</v>
      </c>
      <c r="B182">
        <f>IF(D182="CPA","Excl",MAX(B$175:B181)+1)</f>
        <v>7</v>
      </c>
      <c r="C182" t="s">
        <v>575</v>
      </c>
      <c r="D182" t="s">
        <v>367</v>
      </c>
      <c r="F182">
        <v>116</v>
      </c>
      <c r="G182">
        <v>141</v>
      </c>
      <c r="H182">
        <v>133</v>
      </c>
      <c r="I182">
        <v>155</v>
      </c>
      <c r="K182" s="6">
        <f>IFERROR(LARGE(E182:J182,1),0)+IF($D$2&gt;=2,IFERROR(LARGE(E182:J182,2),0),0)+IF($D$2&gt;=3,IFERROR(LARGE(E182:J182,3),0),0)+IF($D$2&gt;=4,IFERROR(LARGE(E182:J182,4),0),0)+IF($D$2&gt;=5,IFERROR(LARGE(E182:J182,5),0),0)+IF($D$2&gt;=6,IFERROR(LARGE(E182:J182,6),0),0)</f>
        <v>545</v>
      </c>
    </row>
    <row r="183" spans="1:11" x14ac:dyDescent="0.3">
      <c r="A183">
        <f t="shared" si="4"/>
        <v>8</v>
      </c>
      <c r="B183" t="str">
        <f>IF(D183="CPA","Excl",MAX(B$175:B182)+1)</f>
        <v>Excl</v>
      </c>
      <c r="C183" t="s">
        <v>569</v>
      </c>
      <c r="D183" t="s">
        <v>14</v>
      </c>
      <c r="E183">
        <v>171</v>
      </c>
      <c r="G183">
        <v>172</v>
      </c>
      <c r="H183">
        <v>175</v>
      </c>
      <c r="K183" s="6">
        <f>IFERROR(LARGE(E183:J183,1),0)+IF($D$2&gt;=2,IFERROR(LARGE(E183:J183,2),0),0)+IF($D$2&gt;=3,IFERROR(LARGE(E183:J183,3),0),0)+IF($D$2&gt;=4,IFERROR(LARGE(E183:J183,4),0),0)+IF($D$2&gt;=5,IFERROR(LARGE(E183:J183,5),0),0)+IF($D$2&gt;=6,IFERROR(LARGE(E183:J183,6),0),0)</f>
        <v>518</v>
      </c>
    </row>
    <row r="184" spans="1:11" x14ac:dyDescent="0.3">
      <c r="A184">
        <f t="shared" si="4"/>
        <v>9</v>
      </c>
      <c r="B184">
        <f>IF(D184="CPA","Excl",MAX(B$175:B183)+1)</f>
        <v>8</v>
      </c>
      <c r="C184" t="s">
        <v>571</v>
      </c>
      <c r="D184" t="s">
        <v>21</v>
      </c>
      <c r="E184">
        <v>164</v>
      </c>
      <c r="F184">
        <v>167</v>
      </c>
      <c r="G184">
        <v>171</v>
      </c>
      <c r="K184" s="6">
        <f>IFERROR(LARGE(E184:J184,1),0)+IF($D$2&gt;=2,IFERROR(LARGE(E184:J184,2),0),0)+IF($D$2&gt;=3,IFERROR(LARGE(E184:J184,3),0),0)+IF($D$2&gt;=4,IFERROR(LARGE(E184:J184,4),0),0)+IF($D$2&gt;=5,IFERROR(LARGE(E184:J184,5),0),0)+IF($D$2&gt;=6,IFERROR(LARGE(E184:J184,6),0),0)</f>
        <v>502</v>
      </c>
    </row>
    <row r="185" spans="1:11" x14ac:dyDescent="0.3">
      <c r="A185">
        <f t="shared" si="4"/>
        <v>10</v>
      </c>
      <c r="B185">
        <f>IF(D185="CPA","Excl",MAX(B$175:B184)+1)</f>
        <v>9</v>
      </c>
      <c r="C185" t="s">
        <v>581</v>
      </c>
      <c r="D185" t="s">
        <v>41</v>
      </c>
      <c r="E185">
        <v>131</v>
      </c>
      <c r="F185">
        <v>76</v>
      </c>
      <c r="G185">
        <v>89</v>
      </c>
      <c r="I185">
        <v>180</v>
      </c>
      <c r="K185" s="6">
        <f>IFERROR(LARGE(E185:J185,1),0)+IF($D$2&gt;=2,IFERROR(LARGE(E185:J185,2),0),0)+IF($D$2&gt;=3,IFERROR(LARGE(E185:J185,3),0),0)+IF($D$2&gt;=4,IFERROR(LARGE(E185:J185,4),0),0)+IF($D$2&gt;=5,IFERROR(LARGE(E185:J185,5),0),0)+IF($D$2&gt;=6,IFERROR(LARGE(E185:J185,6),0),0)</f>
        <v>476</v>
      </c>
    </row>
    <row r="186" spans="1:11" x14ac:dyDescent="0.3">
      <c r="A186">
        <f t="shared" si="4"/>
        <v>11</v>
      </c>
      <c r="B186">
        <f>IF(D186="CPA","Excl",MAX(B$175:B185)+1)</f>
        <v>10</v>
      </c>
      <c r="C186" t="s">
        <v>580</v>
      </c>
      <c r="D186" t="s">
        <v>16</v>
      </c>
      <c r="G186">
        <v>154</v>
      </c>
      <c r="H186">
        <v>151</v>
      </c>
      <c r="I186">
        <v>168</v>
      </c>
      <c r="K186" s="6">
        <f>IFERROR(LARGE(E186:J186,1),0)+IF($D$2&gt;=2,IFERROR(LARGE(E186:J186,2),0),0)+IF($D$2&gt;=3,IFERROR(LARGE(E186:J186,3),0),0)+IF($D$2&gt;=4,IFERROR(LARGE(E186:J186,4),0),0)+IF($D$2&gt;=5,IFERROR(LARGE(E186:J186,5),0),0)+IF($D$2&gt;=6,IFERROR(LARGE(E186:J186,6),0),0)</f>
        <v>473</v>
      </c>
    </row>
    <row r="187" spans="1:11" x14ac:dyDescent="0.3">
      <c r="A187">
        <f t="shared" si="4"/>
        <v>12</v>
      </c>
      <c r="B187">
        <f>IF(D187="CPA","Excl",MAX(B$175:B186)+1)</f>
        <v>11</v>
      </c>
      <c r="C187" t="s">
        <v>572</v>
      </c>
      <c r="D187" t="s">
        <v>41</v>
      </c>
      <c r="E187">
        <v>156</v>
      </c>
      <c r="F187">
        <v>154</v>
      </c>
      <c r="H187">
        <v>162</v>
      </c>
      <c r="K187" s="6">
        <f>IFERROR(LARGE(E187:J187,1),0)+IF($D$2&gt;=2,IFERROR(LARGE(E187:J187,2),0),0)+IF($D$2&gt;=3,IFERROR(LARGE(E187:J187,3),0),0)+IF($D$2&gt;=4,IFERROR(LARGE(E187:J187,4),0),0)+IF($D$2&gt;=5,IFERROR(LARGE(E187:J187,5),0),0)+IF($D$2&gt;=6,IFERROR(LARGE(E187:J187,6),0),0)</f>
        <v>472</v>
      </c>
    </row>
    <row r="188" spans="1:11" x14ac:dyDescent="0.3">
      <c r="A188">
        <f t="shared" si="4"/>
        <v>13</v>
      </c>
      <c r="B188">
        <f>IF(D188="CPA","Excl",MAX(B$175:B187)+1)</f>
        <v>12</v>
      </c>
      <c r="C188" t="s">
        <v>577</v>
      </c>
      <c r="D188" t="s">
        <v>21</v>
      </c>
      <c r="E188">
        <v>111</v>
      </c>
      <c r="G188">
        <v>115</v>
      </c>
      <c r="H188">
        <v>117</v>
      </c>
      <c r="I188">
        <v>127</v>
      </c>
      <c r="K188" s="6">
        <f>IFERROR(LARGE(E188:J188,1),0)+IF($D$2&gt;=2,IFERROR(LARGE(E188:J188,2),0),0)+IF($D$2&gt;=3,IFERROR(LARGE(E188:J188,3),0),0)+IF($D$2&gt;=4,IFERROR(LARGE(E188:J188,4),0),0)+IF($D$2&gt;=5,IFERROR(LARGE(E188:J188,5),0),0)+IF($D$2&gt;=6,IFERROR(LARGE(E188:J188,6),0),0)</f>
        <v>470</v>
      </c>
    </row>
    <row r="189" spans="1:11" x14ac:dyDescent="0.3">
      <c r="A189">
        <f t="shared" si="4"/>
        <v>14</v>
      </c>
      <c r="B189">
        <f>IF(D189="CPA","Excl",MAX(B$175:B188)+1)</f>
        <v>13</v>
      </c>
      <c r="C189" t="s">
        <v>573</v>
      </c>
      <c r="D189" t="s">
        <v>41</v>
      </c>
      <c r="E189">
        <v>101</v>
      </c>
      <c r="F189">
        <v>124</v>
      </c>
      <c r="G189">
        <v>102</v>
      </c>
      <c r="H189">
        <v>107</v>
      </c>
      <c r="I189">
        <v>133</v>
      </c>
      <c r="K189" s="6">
        <f>IFERROR(LARGE(E189:J189,1),0)+IF($D$2&gt;=2,IFERROR(LARGE(E189:J189,2),0),0)+IF($D$2&gt;=3,IFERROR(LARGE(E189:J189,3),0),0)+IF($D$2&gt;=4,IFERROR(LARGE(E189:J189,4),0),0)+IF($D$2&gt;=5,IFERROR(LARGE(E189:J189,5),0),0)+IF($D$2&gt;=6,IFERROR(LARGE(E189:J189,6),0),0)</f>
        <v>466</v>
      </c>
    </row>
    <row r="190" spans="1:11" x14ac:dyDescent="0.3">
      <c r="A190">
        <f t="shared" si="4"/>
        <v>15</v>
      </c>
      <c r="B190">
        <f>IF(D190="CPA","Excl",MAX(B$175:B189)+1)</f>
        <v>14</v>
      </c>
      <c r="C190" t="s">
        <v>582</v>
      </c>
      <c r="D190" t="s">
        <v>19</v>
      </c>
      <c r="E190">
        <v>143</v>
      </c>
      <c r="G190">
        <v>151</v>
      </c>
      <c r="I190">
        <v>162</v>
      </c>
      <c r="K190" s="6">
        <f>IFERROR(LARGE(E190:J190,1),0)+IF($D$2&gt;=2,IFERROR(LARGE(E190:J190,2),0),0)+IF($D$2&gt;=3,IFERROR(LARGE(E190:J190,3),0),0)+IF($D$2&gt;=4,IFERROR(LARGE(E190:J190,4),0),0)+IF($D$2&gt;=5,IFERROR(LARGE(E190:J190,5),0),0)+IF($D$2&gt;=6,IFERROR(LARGE(E190:J190,6),0),0)</f>
        <v>456</v>
      </c>
    </row>
    <row r="191" spans="1:11" x14ac:dyDescent="0.3">
      <c r="A191">
        <f t="shared" si="4"/>
        <v>16</v>
      </c>
      <c r="B191">
        <f>IF(D191="CPA","Excl",MAX(B$175:B190)+1)</f>
        <v>15</v>
      </c>
      <c r="C191" t="s">
        <v>585</v>
      </c>
      <c r="D191" t="s">
        <v>32</v>
      </c>
      <c r="E191">
        <v>85</v>
      </c>
      <c r="F191">
        <v>71</v>
      </c>
      <c r="G191">
        <v>94</v>
      </c>
      <c r="I191">
        <v>123</v>
      </c>
      <c r="K191" s="6">
        <f>IFERROR(LARGE(E191:J191,1),0)+IF($D$2&gt;=2,IFERROR(LARGE(E191:J191,2),0),0)+IF($D$2&gt;=3,IFERROR(LARGE(E191:J191,3),0),0)+IF($D$2&gt;=4,IFERROR(LARGE(E191:J191,4),0),0)+IF($D$2&gt;=5,IFERROR(LARGE(E191:J191,5),0),0)+IF($D$2&gt;=6,IFERROR(LARGE(E191:J191,6),0),0)</f>
        <v>373</v>
      </c>
    </row>
    <row r="192" spans="1:11" x14ac:dyDescent="0.3">
      <c r="A192">
        <f t="shared" si="4"/>
        <v>17</v>
      </c>
      <c r="B192">
        <f>IF(D192="CPA","Excl",MAX(B$175:B191)+1)</f>
        <v>16</v>
      </c>
      <c r="C192" t="s">
        <v>576</v>
      </c>
      <c r="D192" t="s">
        <v>21</v>
      </c>
      <c r="E192">
        <v>126</v>
      </c>
      <c r="F192">
        <v>115</v>
      </c>
      <c r="H192">
        <v>130</v>
      </c>
      <c r="K192" s="6">
        <f>IFERROR(LARGE(E192:J192,1),0)+IF($D$2&gt;=2,IFERROR(LARGE(E192:J192,2),0),0)+IF($D$2&gt;=3,IFERROR(LARGE(E192:J192,3),0),0)+IF($D$2&gt;=4,IFERROR(LARGE(E192:J192,4),0),0)+IF($D$2&gt;=5,IFERROR(LARGE(E192:J192,5),0),0)+IF($D$2&gt;=6,IFERROR(LARGE(E192:J192,6),0),0)</f>
        <v>371</v>
      </c>
    </row>
    <row r="193" spans="1:11" x14ac:dyDescent="0.3">
      <c r="A193">
        <f t="shared" si="4"/>
        <v>18</v>
      </c>
      <c r="B193">
        <f>IF(D193="CPA","Excl",MAX(B$175:B192)+1)</f>
        <v>17</v>
      </c>
      <c r="C193" t="s">
        <v>579</v>
      </c>
      <c r="D193" t="s">
        <v>21</v>
      </c>
      <c r="E193">
        <v>76</v>
      </c>
      <c r="F193">
        <v>66</v>
      </c>
      <c r="G193">
        <v>103</v>
      </c>
      <c r="H193">
        <v>77</v>
      </c>
      <c r="I193">
        <v>112</v>
      </c>
      <c r="K193" s="6">
        <f>IFERROR(LARGE(E193:J193,1),0)+IF($D$2&gt;=2,IFERROR(LARGE(E193:J193,2),0),0)+IF($D$2&gt;=3,IFERROR(LARGE(E193:J193,3),0),0)+IF($D$2&gt;=4,IFERROR(LARGE(E193:J193,4),0),0)+IF($D$2&gt;=5,IFERROR(LARGE(E193:J193,5),0),0)+IF($D$2&gt;=6,IFERROR(LARGE(E193:J193,6),0),0)</f>
        <v>368</v>
      </c>
    </row>
    <row r="194" spans="1:11" x14ac:dyDescent="0.3">
      <c r="A194">
        <f t="shared" si="4"/>
        <v>19</v>
      </c>
      <c r="B194">
        <f>IF(D194="CPA","Excl",MAX(B$175:B193)+1)</f>
        <v>18</v>
      </c>
      <c r="C194" t="s">
        <v>586</v>
      </c>
      <c r="D194" t="s">
        <v>362</v>
      </c>
      <c r="F194">
        <v>87</v>
      </c>
      <c r="H194">
        <v>124</v>
      </c>
      <c r="I194">
        <v>135</v>
      </c>
      <c r="K194" s="6">
        <f>IFERROR(LARGE(E194:J194,1),0)+IF($D$2&gt;=2,IFERROR(LARGE(E194:J194,2),0),0)+IF($D$2&gt;=3,IFERROR(LARGE(E194:J194,3),0),0)+IF($D$2&gt;=4,IFERROR(LARGE(E194:J194,4),0),0)+IF($D$2&gt;=5,IFERROR(LARGE(E194:J194,5),0),0)+IF($D$2&gt;=6,IFERROR(LARGE(E194:J194,6),0),0)</f>
        <v>346</v>
      </c>
    </row>
    <row r="195" spans="1:11" x14ac:dyDescent="0.3">
      <c r="A195">
        <f t="shared" si="4"/>
        <v>20</v>
      </c>
      <c r="B195" t="str">
        <f>IF(D195="CPA","Excl",MAX(B$175:B194)+1)</f>
        <v>Excl</v>
      </c>
      <c r="C195" t="s">
        <v>578</v>
      </c>
      <c r="D195" t="s">
        <v>14</v>
      </c>
      <c r="E195">
        <v>78</v>
      </c>
      <c r="F195">
        <v>60</v>
      </c>
      <c r="G195">
        <v>105</v>
      </c>
      <c r="H195">
        <v>93</v>
      </c>
      <c r="K195" s="6">
        <f>IFERROR(LARGE(E195:J195,1),0)+IF($D$2&gt;=2,IFERROR(LARGE(E195:J195,2),0),0)+IF($D$2&gt;=3,IFERROR(LARGE(E195:J195,3),0),0)+IF($D$2&gt;=4,IFERROR(LARGE(E195:J195,4),0),0)+IF($D$2&gt;=5,IFERROR(LARGE(E195:J195,5),0),0)+IF($D$2&gt;=6,IFERROR(LARGE(E195:J195,6),0),0)</f>
        <v>336</v>
      </c>
    </row>
    <row r="196" spans="1:11" x14ac:dyDescent="0.3">
      <c r="A196">
        <f t="shared" si="4"/>
        <v>21</v>
      </c>
      <c r="B196">
        <f>IF(D196="CPA","Excl",MAX(B$175:B195)+1)</f>
        <v>19</v>
      </c>
      <c r="C196" t="s">
        <v>583</v>
      </c>
      <c r="D196" t="s">
        <v>41</v>
      </c>
      <c r="E196">
        <v>95</v>
      </c>
      <c r="F196">
        <v>93</v>
      </c>
      <c r="H196">
        <v>105</v>
      </c>
      <c r="K196" s="6">
        <f>IFERROR(LARGE(E196:J196,1),0)+IF($D$2&gt;=2,IFERROR(LARGE(E196:J196,2),0),0)+IF($D$2&gt;=3,IFERROR(LARGE(E196:J196,3),0),0)+IF($D$2&gt;=4,IFERROR(LARGE(E196:J196,4),0),0)+IF($D$2&gt;=5,IFERROR(LARGE(E196:J196,5),0),0)+IF($D$2&gt;=6,IFERROR(LARGE(E196:J196,6),0),0)</f>
        <v>293</v>
      </c>
    </row>
    <row r="197" spans="1:11" x14ac:dyDescent="0.3">
      <c r="A197">
        <f t="shared" si="4"/>
        <v>22</v>
      </c>
      <c r="B197">
        <f>IF(D197="CPA","Excl",MAX(B$175:B196)+1)</f>
        <v>20</v>
      </c>
      <c r="C197" t="s">
        <v>584</v>
      </c>
      <c r="D197" t="s">
        <v>362</v>
      </c>
      <c r="F197">
        <v>73</v>
      </c>
      <c r="G197">
        <v>111</v>
      </c>
      <c r="H197">
        <v>91</v>
      </c>
      <c r="K197" s="6">
        <f>IFERROR(LARGE(E197:J197,1),0)+IF($D$2&gt;=2,IFERROR(LARGE(E197:J197,2),0),0)+IF($D$2&gt;=3,IFERROR(LARGE(E197:J197,3),0),0)+IF($D$2&gt;=4,IFERROR(LARGE(E197:J197,4),0),0)+IF($D$2&gt;=5,IFERROR(LARGE(E197:J197,5),0),0)+IF($D$2&gt;=6,IFERROR(LARGE(E197:J197,6),0),0)</f>
        <v>275</v>
      </c>
    </row>
    <row r="198" spans="1:11" x14ac:dyDescent="0.3">
      <c r="A198">
        <f t="shared" si="4"/>
        <v>23</v>
      </c>
      <c r="B198">
        <f>IF(D198="CPA","Excl",MAX(B$175:B197)+1)</f>
        <v>21</v>
      </c>
      <c r="C198" t="s">
        <v>587</v>
      </c>
      <c r="D198" t="s">
        <v>367</v>
      </c>
      <c r="E198">
        <v>94</v>
      </c>
      <c r="F198">
        <v>109</v>
      </c>
      <c r="K198" s="6">
        <f>IFERROR(LARGE(E198:J198,1),0)+IF($D$2&gt;=2,IFERROR(LARGE(E198:J198,2),0),0)+IF($D$2&gt;=3,IFERROR(LARGE(E198:J198,3),0),0)+IF($D$2&gt;=4,IFERROR(LARGE(E198:J198,4),0),0)+IF($D$2&gt;=5,IFERROR(LARGE(E198:J198,5),0),0)+IF($D$2&gt;=6,IFERROR(LARGE(E198:J198,6),0),0)</f>
        <v>203</v>
      </c>
    </row>
    <row r="199" spans="1:11" x14ac:dyDescent="0.3">
      <c r="A199">
        <f t="shared" si="4"/>
        <v>24</v>
      </c>
      <c r="B199">
        <f>IF(D199="CPA","Excl",MAX(B$175:B198)+1)</f>
        <v>22</v>
      </c>
      <c r="C199" t="s">
        <v>588</v>
      </c>
      <c r="D199" t="s">
        <v>362</v>
      </c>
      <c r="F199">
        <v>101</v>
      </c>
      <c r="H199">
        <v>99</v>
      </c>
      <c r="K199" s="6">
        <f>IFERROR(LARGE(E199:J199,1),0)+IF($D$2&gt;=2,IFERROR(LARGE(E199:J199,2),0),0)+IF($D$2&gt;=3,IFERROR(LARGE(E199:J199,3),0),0)+IF($D$2&gt;=4,IFERROR(LARGE(E199:J199,4),0),0)+IF($D$2&gt;=5,IFERROR(LARGE(E199:J199,5),0),0)+IF($D$2&gt;=6,IFERROR(LARGE(E199:J199,6),0),0)</f>
        <v>200</v>
      </c>
    </row>
    <row r="200" spans="1:11" x14ac:dyDescent="0.3">
      <c r="A200">
        <f t="shared" si="4"/>
        <v>25</v>
      </c>
      <c r="B200">
        <f>IF(D200="CPA","Excl",MAX(B$175:B199)+1)</f>
        <v>23</v>
      </c>
      <c r="C200" t="s">
        <v>589</v>
      </c>
      <c r="D200" t="s">
        <v>41</v>
      </c>
      <c r="F200">
        <v>90</v>
      </c>
      <c r="H200">
        <v>97</v>
      </c>
      <c r="K200" s="6">
        <f>IFERROR(LARGE(E200:J200,1),0)+IF($D$2&gt;=2,IFERROR(LARGE(E200:J200,2),0),0)+IF($D$2&gt;=3,IFERROR(LARGE(E200:J200,3),0),0)+IF($D$2&gt;=4,IFERROR(LARGE(E200:J200,4),0),0)+IF($D$2&gt;=5,IFERROR(LARGE(E200:J200,5),0),0)+IF($D$2&gt;=6,IFERROR(LARGE(E200:J200,6),0),0)</f>
        <v>187</v>
      </c>
    </row>
    <row r="201" spans="1:11" x14ac:dyDescent="0.3">
      <c r="A201">
        <f t="shared" si="4"/>
        <v>26</v>
      </c>
      <c r="B201" t="str">
        <f>IF(D201="CPA","Excl",MAX(B$175:B200)+1)</f>
        <v>Excl</v>
      </c>
      <c r="C201" t="s">
        <v>590</v>
      </c>
      <c r="D201" t="s">
        <v>14</v>
      </c>
      <c r="E201">
        <v>179</v>
      </c>
      <c r="K201" s="6">
        <f>IFERROR(LARGE(E201:J201,1),0)+IF($D$2&gt;=2,IFERROR(LARGE(E201:J201,2),0),0)+IF($D$2&gt;=3,IFERROR(LARGE(E201:J201,3),0),0)+IF($D$2&gt;=4,IFERROR(LARGE(E201:J201,4),0),0)+IF($D$2&gt;=5,IFERROR(LARGE(E201:J201,5),0),0)+IF($D$2&gt;=6,IFERROR(LARGE(E201:J201,6),0),0)</f>
        <v>179</v>
      </c>
    </row>
    <row r="202" spans="1:11" x14ac:dyDescent="0.3">
      <c r="A202">
        <f t="shared" si="4"/>
        <v>27</v>
      </c>
      <c r="B202">
        <f>IF(D202="CPA","Excl",MAX(B$175:B201)+1)</f>
        <v>24</v>
      </c>
      <c r="C202" t="s">
        <v>591</v>
      </c>
      <c r="D202" t="s">
        <v>362</v>
      </c>
      <c r="G202">
        <v>167</v>
      </c>
      <c r="K202" s="6">
        <f>IFERROR(LARGE(E202:J202,1),0)+IF($D$2&gt;=2,IFERROR(LARGE(E202:J202,2),0),0)+IF($D$2&gt;=3,IFERROR(LARGE(E202:J202,3),0),0)+IF($D$2&gt;=4,IFERROR(LARGE(E202:J202,4),0),0)+IF($D$2&gt;=5,IFERROR(LARGE(E202:J202,5),0),0)+IF($D$2&gt;=6,IFERROR(LARGE(E202:J202,6),0),0)</f>
        <v>167</v>
      </c>
    </row>
    <row r="203" spans="1:11" x14ac:dyDescent="0.3">
      <c r="A203">
        <f t="shared" si="4"/>
        <v>28</v>
      </c>
      <c r="B203">
        <f>IF(D203="CPA","Excl",MAX(B$175:B202)+1)</f>
        <v>25</v>
      </c>
      <c r="C203" t="s">
        <v>592</v>
      </c>
      <c r="D203" t="s">
        <v>19</v>
      </c>
      <c r="E203">
        <v>84</v>
      </c>
      <c r="G203">
        <v>82</v>
      </c>
      <c r="K203" s="6">
        <f>IFERROR(LARGE(E203:J203,1),0)+IF($D$2&gt;=2,IFERROR(LARGE(E203:J203,2),0),0)+IF($D$2&gt;=3,IFERROR(LARGE(E203:J203,3),0),0)+IF($D$2&gt;=4,IFERROR(LARGE(E203:J203,4),0),0)+IF($D$2&gt;=5,IFERROR(LARGE(E203:J203,5),0),0)+IF($D$2&gt;=6,IFERROR(LARGE(E203:J203,6),0),0)</f>
        <v>166</v>
      </c>
    </row>
    <row r="204" spans="1:11" x14ac:dyDescent="0.3">
      <c r="A204">
        <f t="shared" si="4"/>
        <v>29</v>
      </c>
      <c r="B204">
        <f>IF(D204="CPA","Excl",MAX(B$175:B203)+1)</f>
        <v>26</v>
      </c>
      <c r="C204" t="s">
        <v>593</v>
      </c>
      <c r="D204" t="s">
        <v>26</v>
      </c>
      <c r="F204">
        <v>163</v>
      </c>
      <c r="K204" s="6">
        <f>IFERROR(LARGE(E204:J204,1),0)+IF($D$2&gt;=2,IFERROR(LARGE(E204:J204,2),0),0)+IF($D$2&gt;=3,IFERROR(LARGE(E204:J204,3),0),0)+IF($D$2&gt;=4,IFERROR(LARGE(E204:J204,4),0),0)+IF($D$2&gt;=5,IFERROR(LARGE(E204:J204,5),0),0)+IF($D$2&gt;=6,IFERROR(LARGE(E204:J204,6),0),0)</f>
        <v>163</v>
      </c>
    </row>
    <row r="205" spans="1:11" x14ac:dyDescent="0.3">
      <c r="A205">
        <f t="shared" si="4"/>
        <v>30</v>
      </c>
      <c r="B205">
        <f>IF(D205="CPA","Excl",MAX(B$175:B204)+1)</f>
        <v>27</v>
      </c>
      <c r="C205" t="s">
        <v>594</v>
      </c>
      <c r="D205" t="s">
        <v>23</v>
      </c>
      <c r="E205">
        <v>59</v>
      </c>
      <c r="G205">
        <v>92</v>
      </c>
      <c r="K205" s="6">
        <f>IFERROR(LARGE(E205:J205,1),0)+IF($D$2&gt;=2,IFERROR(LARGE(E205:J205,2),0),0)+IF($D$2&gt;=3,IFERROR(LARGE(E205:J205,3),0),0)+IF($D$2&gt;=4,IFERROR(LARGE(E205:J205,4),0),0)+IF($D$2&gt;=5,IFERROR(LARGE(E205:J205,5),0),0)+IF($D$2&gt;=6,IFERROR(LARGE(E205:J205,6),0),0)</f>
        <v>151</v>
      </c>
    </row>
    <row r="206" spans="1:11" x14ac:dyDescent="0.3">
      <c r="A206">
        <f t="shared" si="4"/>
        <v>31</v>
      </c>
      <c r="B206">
        <f>IF(D206="CPA","Excl",MAX(B$175:B205)+1)</f>
        <v>28</v>
      </c>
      <c r="C206" t="s">
        <v>595</v>
      </c>
      <c r="D206" t="s">
        <v>362</v>
      </c>
      <c r="F206">
        <v>145</v>
      </c>
      <c r="K206" s="6">
        <f>IFERROR(LARGE(E206:J206,1),0)+IF($D$2&gt;=2,IFERROR(LARGE(E206:J206,2),0),0)+IF($D$2&gt;=3,IFERROR(LARGE(E206:J206,3),0),0)+IF($D$2&gt;=4,IFERROR(LARGE(E206:J206,4),0),0)+IF($D$2&gt;=5,IFERROR(LARGE(E206:J206,5),0),0)+IF($D$2&gt;=6,IFERROR(LARGE(E206:J206,6),0),0)</f>
        <v>145</v>
      </c>
    </row>
    <row r="207" spans="1:11" x14ac:dyDescent="0.3">
      <c r="A207">
        <f t="shared" si="4"/>
        <v>32</v>
      </c>
      <c r="B207">
        <f>IF(D207="CPA","Excl",MAX(B$175:B206)+1)</f>
        <v>29</v>
      </c>
      <c r="C207" t="s">
        <v>596</v>
      </c>
      <c r="D207" t="s">
        <v>23</v>
      </c>
      <c r="F207">
        <v>131</v>
      </c>
      <c r="K207" s="6">
        <f>IFERROR(LARGE(E207:J207,1),0)+IF($D$2&gt;=2,IFERROR(LARGE(E207:J207,2),0),0)+IF($D$2&gt;=3,IFERROR(LARGE(E207:J207,3),0),0)+IF($D$2&gt;=4,IFERROR(LARGE(E207:J207,4),0),0)+IF($D$2&gt;=5,IFERROR(LARGE(E207:J207,5),0),0)+IF($D$2&gt;=6,IFERROR(LARGE(E207:J207,6),0),0)</f>
        <v>131</v>
      </c>
    </row>
    <row r="208" spans="1:11" x14ac:dyDescent="0.3">
      <c r="A208">
        <f t="shared" si="4"/>
        <v>33</v>
      </c>
      <c r="B208">
        <f>IF(D208="CPA","Excl",MAX(B$175:B207)+1)</f>
        <v>30</v>
      </c>
      <c r="C208" t="s">
        <v>597</v>
      </c>
      <c r="D208" t="s">
        <v>51</v>
      </c>
      <c r="E208">
        <v>127</v>
      </c>
      <c r="K208" s="6">
        <f>IFERROR(LARGE(E208:J208,1),0)+IF($D$2&gt;=2,IFERROR(LARGE(E208:J208,2),0),0)+IF($D$2&gt;=3,IFERROR(LARGE(E208:J208,3),0),0)+IF($D$2&gt;=4,IFERROR(LARGE(E208:J208,4),0),0)+IF($D$2&gt;=5,IFERROR(LARGE(E208:J208,5),0),0)+IF($D$2&gt;=6,IFERROR(LARGE(E208:J208,6),0),0)</f>
        <v>127</v>
      </c>
    </row>
    <row r="209" spans="1:12" x14ac:dyDescent="0.3">
      <c r="A209">
        <f t="shared" si="4"/>
        <v>34</v>
      </c>
      <c r="B209" t="str">
        <f>IF(D209="CPA","Excl",MAX(B$175:B208)+1)</f>
        <v>Excl</v>
      </c>
      <c r="C209" t="s">
        <v>598</v>
      </c>
      <c r="D209" t="s">
        <v>14</v>
      </c>
      <c r="F209">
        <v>43</v>
      </c>
      <c r="H209">
        <v>67</v>
      </c>
      <c r="K209" s="6">
        <f>IFERROR(LARGE(E209:J209,1),0)+IF($D$2&gt;=2,IFERROR(LARGE(E209:J209,2),0),0)+IF($D$2&gt;=3,IFERROR(LARGE(E209:J209,3),0),0)+IF($D$2&gt;=4,IFERROR(LARGE(E209:J209,4),0),0)+IF($D$2&gt;=5,IFERROR(LARGE(E209:J209,5),0),0)+IF($D$2&gt;=6,IFERROR(LARGE(E209:J209,6),0),0)</f>
        <v>110</v>
      </c>
    </row>
    <row r="210" spans="1:12" x14ac:dyDescent="0.3">
      <c r="A210">
        <f t="shared" si="4"/>
        <v>35</v>
      </c>
      <c r="B210">
        <f>IF(D210="CPA","Excl",MAX(B$175:B209)+1)</f>
        <v>31</v>
      </c>
      <c r="C210" t="s">
        <v>599</v>
      </c>
      <c r="D210" t="s">
        <v>41</v>
      </c>
      <c r="F210">
        <v>103</v>
      </c>
      <c r="K210" s="6">
        <f>IFERROR(LARGE(E210:J210,1),0)+IF($D$2&gt;=2,IFERROR(LARGE(E210:J210,2),0),0)+IF($D$2&gt;=3,IFERROR(LARGE(E210:J210,3),0),0)+IF($D$2&gt;=4,IFERROR(LARGE(E210:J210,4),0),0)+IF($D$2&gt;=5,IFERROR(LARGE(E210:J210,5),0),0)+IF($D$2&gt;=6,IFERROR(LARGE(E210:J210,6),0),0)</f>
        <v>103</v>
      </c>
    </row>
    <row r="211" spans="1:12" x14ac:dyDescent="0.3">
      <c r="A211">
        <f t="shared" si="4"/>
        <v>36</v>
      </c>
      <c r="B211">
        <f>IF(D211="CPA","Excl",MAX(B$175:B210)+1)</f>
        <v>32</v>
      </c>
      <c r="C211" t="s">
        <v>600</v>
      </c>
      <c r="D211" t="s">
        <v>41</v>
      </c>
      <c r="E211">
        <v>79</v>
      </c>
      <c r="K211" s="6">
        <f>IFERROR(LARGE(E211:J211,1),0)+IF($D$2&gt;=2,IFERROR(LARGE(E211:J211,2),0),0)+IF($D$2&gt;=3,IFERROR(LARGE(E211:J211,3),0),0)+IF($D$2&gt;=4,IFERROR(LARGE(E211:J211,4),0),0)+IF($D$2&gt;=5,IFERROR(LARGE(E211:J211,5),0),0)+IF($D$2&gt;=6,IFERROR(LARGE(E211:J211,6),0),0)</f>
        <v>79</v>
      </c>
    </row>
    <row r="212" spans="1:12" x14ac:dyDescent="0.3">
      <c r="A212">
        <f t="shared" si="4"/>
        <v>37</v>
      </c>
      <c r="B212">
        <f>IF(D212="CPA","Excl",MAX(B$175:B211)+1)</f>
        <v>33</v>
      </c>
      <c r="C212" t="s">
        <v>601</v>
      </c>
      <c r="D212" t="s">
        <v>367</v>
      </c>
      <c r="H212">
        <v>74</v>
      </c>
      <c r="K212" s="6">
        <f>IFERROR(LARGE(E212:J212,1),0)+IF($D$2&gt;=2,IFERROR(LARGE(E212:J212,2),0),0)+IF($D$2&gt;=3,IFERROR(LARGE(E212:J212,3),0),0)+IF($D$2&gt;=4,IFERROR(LARGE(E212:J212,4),0),0)+IF($D$2&gt;=5,IFERROR(LARGE(E212:J212,5),0),0)+IF($D$2&gt;=6,IFERROR(LARGE(E212:J212,6),0),0)</f>
        <v>74</v>
      </c>
    </row>
    <row r="213" spans="1:12" x14ac:dyDescent="0.3">
      <c r="A213">
        <f t="shared" si="4"/>
        <v>38</v>
      </c>
      <c r="B213">
        <f>IF(D213="CPA","Excl",MAX(B$175:B212)+1)</f>
        <v>34</v>
      </c>
      <c r="C213" t="s">
        <v>602</v>
      </c>
      <c r="D213" t="s">
        <v>12</v>
      </c>
      <c r="E213">
        <v>72</v>
      </c>
      <c r="K213" s="6">
        <f>IFERROR(LARGE(E213:J213,1),0)+IF($D$2&gt;=2,IFERROR(LARGE(E213:J213,2),0),0)+IF($D$2&gt;=3,IFERROR(LARGE(E213:J213,3),0),0)+IF($D$2&gt;=4,IFERROR(LARGE(E213:J213,4),0),0)+IF($D$2&gt;=5,IFERROR(LARGE(E213:J213,5),0),0)+IF($D$2&gt;=6,IFERROR(LARGE(E213:J213,6),0),0)</f>
        <v>72</v>
      </c>
    </row>
    <row r="214" spans="1:12" x14ac:dyDescent="0.3">
      <c r="A214">
        <f t="shared" si="4"/>
        <v>39</v>
      </c>
      <c r="B214">
        <f>IF(D214="CPA","Excl",MAX(B$175:B213)+1)</f>
        <v>35</v>
      </c>
      <c r="C214" t="s">
        <v>603</v>
      </c>
      <c r="D214" t="s">
        <v>23</v>
      </c>
      <c r="E214">
        <v>66</v>
      </c>
      <c r="K214" s="6">
        <f>IFERROR(LARGE(E214:J214,1),0)+IF($D$2&gt;=2,IFERROR(LARGE(E214:J214,2),0),0)+IF($D$2&gt;=3,IFERROR(LARGE(E214:J214,3),0),0)+IF($D$2&gt;=4,IFERROR(LARGE(E214:J214,4),0),0)+IF($D$2&gt;=5,IFERROR(LARGE(E214:J214,5),0),0)+IF($D$2&gt;=6,IFERROR(LARGE(E214:J214,6),0),0)</f>
        <v>66</v>
      </c>
    </row>
    <row r="215" spans="1:12" x14ac:dyDescent="0.3">
      <c r="A215">
        <f t="shared" si="4"/>
        <v>40</v>
      </c>
      <c r="B215">
        <f>IF(D215="CPA","Excl",MAX(B$175:B214)+1)</f>
        <v>36</v>
      </c>
      <c r="C215" t="s">
        <v>604</v>
      </c>
      <c r="D215" t="s">
        <v>26</v>
      </c>
      <c r="F215">
        <v>57</v>
      </c>
      <c r="K215" s="6">
        <f>IFERROR(LARGE(E215:J215,1),0)+IF($D$2&gt;=2,IFERROR(LARGE(E215:J215,2),0),0)+IF($D$2&gt;=3,IFERROR(LARGE(E215:J215,3),0),0)+IF($D$2&gt;=4,IFERROR(LARGE(E215:J215,4),0),0)+IF($D$2&gt;=5,IFERROR(LARGE(E215:J215,5),0),0)+IF($D$2&gt;=6,IFERROR(LARGE(E215:J215,6),0),0)</f>
        <v>57</v>
      </c>
    </row>
    <row r="216" spans="1:12" x14ac:dyDescent="0.3">
      <c r="A216">
        <f t="shared" si="4"/>
        <v>41</v>
      </c>
      <c r="B216">
        <f>IF(D216="CPA","Excl",MAX(B$175:B215)+1)</f>
        <v>37</v>
      </c>
      <c r="C216" t="s">
        <v>605</v>
      </c>
      <c r="D216" t="s">
        <v>21</v>
      </c>
      <c r="F216">
        <v>47</v>
      </c>
      <c r="K216" s="6">
        <f>IFERROR(LARGE(E216:J216,1),0)+IF($D$2&gt;=2,IFERROR(LARGE(E216:J216,2),0),0)+IF($D$2&gt;=3,IFERROR(LARGE(E216:J216,3),0),0)+IF($D$2&gt;=4,IFERROR(LARGE(E216:J216,4),0),0)+IF($D$2&gt;=5,IFERROR(LARGE(E216:J216,5),0),0)+IF($D$2&gt;=6,IFERROR(LARGE(E216:J216,6),0),0)</f>
        <v>47</v>
      </c>
    </row>
    <row r="218" spans="1:12" s="1" customFormat="1" x14ac:dyDescent="0.3">
      <c r="C218" s="1" t="s">
        <v>606</v>
      </c>
      <c r="I218"/>
      <c r="L218"/>
    </row>
    <row r="219" spans="1:12" x14ac:dyDescent="0.3">
      <c r="A219">
        <v>1</v>
      </c>
      <c r="B219">
        <f>IF(D219="CPA","Excl",MAX(B$218:B218)+1)</f>
        <v>1</v>
      </c>
      <c r="C219" t="s">
        <v>607</v>
      </c>
      <c r="D219" t="s">
        <v>367</v>
      </c>
      <c r="E219">
        <v>191</v>
      </c>
      <c r="F219">
        <v>186</v>
      </c>
      <c r="G219">
        <v>191</v>
      </c>
      <c r="H219">
        <v>192</v>
      </c>
      <c r="I219">
        <v>191</v>
      </c>
      <c r="K219" s="6">
        <f>IFERROR(LARGE(E219:J219,1),0)+IF($D$2&gt;=2,IFERROR(LARGE(E219:J219,2),0),0)+IF($D$2&gt;=3,IFERROR(LARGE(E219:J219,3),0),0)+IF($D$2&gt;=4,IFERROR(LARGE(E219:J219,4),0),0)+IF($D$2&gt;=5,IFERROR(LARGE(E219:J219,5),0),0)+IF($D$2&gt;=6,IFERROR(LARGE(E219:J219,6),0),0)</f>
        <v>765</v>
      </c>
    </row>
    <row r="220" spans="1:12" x14ac:dyDescent="0.3">
      <c r="A220">
        <f>A219+1</f>
        <v>2</v>
      </c>
      <c r="B220">
        <f>IF(D220="CPA","Excl",MAX(B$218:B219)+1)</f>
        <v>2</v>
      </c>
      <c r="C220" t="s">
        <v>608</v>
      </c>
      <c r="D220" t="s">
        <v>43</v>
      </c>
      <c r="E220">
        <v>176</v>
      </c>
      <c r="F220">
        <v>170</v>
      </c>
      <c r="G220">
        <v>180</v>
      </c>
      <c r="H220">
        <v>180</v>
      </c>
      <c r="K220" s="6">
        <f>IFERROR(LARGE(E220:J220,1),0)+IF($D$2&gt;=2,IFERROR(LARGE(E220:J220,2),0),0)+IF($D$2&gt;=3,IFERROR(LARGE(E220:J220,3),0),0)+IF($D$2&gt;=4,IFERROR(LARGE(E220:J220,4),0),0)+IF($D$2&gt;=5,IFERROR(LARGE(E220:J220,5),0),0)+IF($D$2&gt;=6,IFERROR(LARGE(E220:J220,6),0),0)</f>
        <v>706</v>
      </c>
    </row>
    <row r="221" spans="1:12" x14ac:dyDescent="0.3">
      <c r="A221">
        <f t="shared" ref="A221:A241" si="5">A220+1</f>
        <v>3</v>
      </c>
      <c r="B221">
        <f>IF(D221="CPA","Excl",MAX(B$218:B220)+1)</f>
        <v>3</v>
      </c>
      <c r="C221" t="s">
        <v>609</v>
      </c>
      <c r="D221" t="s">
        <v>30</v>
      </c>
      <c r="E221">
        <v>154</v>
      </c>
      <c r="F221">
        <v>153</v>
      </c>
      <c r="G221">
        <v>168</v>
      </c>
      <c r="H221">
        <v>157</v>
      </c>
      <c r="I221">
        <v>175</v>
      </c>
      <c r="K221" s="6">
        <f>IFERROR(LARGE(E221:J221,1),0)+IF($D$2&gt;=2,IFERROR(LARGE(E221:J221,2),0),0)+IF($D$2&gt;=3,IFERROR(LARGE(E221:J221,3),0),0)+IF($D$2&gt;=4,IFERROR(LARGE(E221:J221,4),0),0)+IF($D$2&gt;=5,IFERROR(LARGE(E221:J221,5),0),0)+IF($D$2&gt;=6,IFERROR(LARGE(E221:J221,6),0),0)</f>
        <v>654</v>
      </c>
    </row>
    <row r="222" spans="1:12" x14ac:dyDescent="0.3">
      <c r="A222">
        <f t="shared" si="5"/>
        <v>4</v>
      </c>
      <c r="B222">
        <f>IF(D222="CPA","Excl",MAX(B$218:B221)+1)</f>
        <v>4</v>
      </c>
      <c r="C222" t="s">
        <v>611</v>
      </c>
      <c r="D222" t="s">
        <v>32</v>
      </c>
      <c r="E222">
        <v>145</v>
      </c>
      <c r="F222">
        <v>142</v>
      </c>
      <c r="H222">
        <v>146</v>
      </c>
      <c r="I222">
        <v>170</v>
      </c>
      <c r="K222" s="6">
        <f>IFERROR(LARGE(E222:J222,1),0)+IF($D$2&gt;=2,IFERROR(LARGE(E222:J222,2),0),0)+IF($D$2&gt;=3,IFERROR(LARGE(E222:J222,3),0),0)+IF($D$2&gt;=4,IFERROR(LARGE(E222:J222,4),0),0)+IF($D$2&gt;=5,IFERROR(LARGE(E222:J222,5),0),0)+IF($D$2&gt;=6,IFERROR(LARGE(E222:J222,6),0),0)</f>
        <v>603</v>
      </c>
    </row>
    <row r="223" spans="1:12" x14ac:dyDescent="0.3">
      <c r="A223">
        <f t="shared" si="5"/>
        <v>5</v>
      </c>
      <c r="B223">
        <f>IF(D223="CPA","Excl",MAX(B$218:B222)+1)</f>
        <v>5</v>
      </c>
      <c r="C223" t="s">
        <v>610</v>
      </c>
      <c r="D223" t="s">
        <v>16</v>
      </c>
      <c r="E223">
        <v>125</v>
      </c>
      <c r="F223">
        <v>134</v>
      </c>
      <c r="G223">
        <v>142</v>
      </c>
      <c r="H223">
        <v>128</v>
      </c>
      <c r="I223">
        <v>165</v>
      </c>
      <c r="K223" s="6">
        <f>IFERROR(LARGE(E223:J223,1),0)+IF($D$2&gt;=2,IFERROR(LARGE(E223:J223,2),0),0)+IF($D$2&gt;=3,IFERROR(LARGE(E223:J223,3),0),0)+IF($D$2&gt;=4,IFERROR(LARGE(E223:J223,4),0),0)+IF($D$2&gt;=5,IFERROR(LARGE(E223:J223,5),0),0)+IF($D$2&gt;=6,IFERROR(LARGE(E223:J223,6),0),0)</f>
        <v>569</v>
      </c>
    </row>
    <row r="224" spans="1:12" x14ac:dyDescent="0.3">
      <c r="A224">
        <f t="shared" si="5"/>
        <v>6</v>
      </c>
      <c r="B224">
        <f>IF(D224="CPA","Excl",MAX(B$218:B223)+1)</f>
        <v>6</v>
      </c>
      <c r="C224" t="s">
        <v>612</v>
      </c>
      <c r="D224" t="s">
        <v>12</v>
      </c>
      <c r="F224">
        <v>113</v>
      </c>
      <c r="G224">
        <v>129</v>
      </c>
      <c r="H224">
        <v>135</v>
      </c>
      <c r="I224">
        <v>149</v>
      </c>
      <c r="K224" s="6">
        <f>IFERROR(LARGE(E224:J224,1),0)+IF($D$2&gt;=2,IFERROR(LARGE(E224:J224,2),0),0)+IF($D$2&gt;=3,IFERROR(LARGE(E224:J224,3),0),0)+IF($D$2&gt;=4,IFERROR(LARGE(E224:J224,4),0),0)+IF($D$2&gt;=5,IFERROR(LARGE(E224:J224,5),0),0)+IF($D$2&gt;=6,IFERROR(LARGE(E224:J224,6),0),0)</f>
        <v>526</v>
      </c>
    </row>
    <row r="225" spans="1:11" x14ac:dyDescent="0.3">
      <c r="A225">
        <f t="shared" si="5"/>
        <v>7</v>
      </c>
      <c r="B225">
        <f>IF(D225="CPA","Excl",MAX(B$218:B224)+1)</f>
        <v>7</v>
      </c>
      <c r="C225" t="s">
        <v>613</v>
      </c>
      <c r="D225" t="s">
        <v>21</v>
      </c>
      <c r="F225">
        <v>160</v>
      </c>
      <c r="G225">
        <v>161</v>
      </c>
      <c r="I225">
        <v>179</v>
      </c>
      <c r="K225" s="6">
        <f>IFERROR(LARGE(E225:J225,1),0)+IF($D$2&gt;=2,IFERROR(LARGE(E225:J225,2),0),0)+IF($D$2&gt;=3,IFERROR(LARGE(E225:J225,3),0),0)+IF($D$2&gt;=4,IFERROR(LARGE(E225:J225,4),0),0)+IF($D$2&gt;=5,IFERROR(LARGE(E225:J225,5),0),0)+IF($D$2&gt;=6,IFERROR(LARGE(E225:J225,6),0),0)</f>
        <v>500</v>
      </c>
    </row>
    <row r="226" spans="1:11" x14ac:dyDescent="0.3">
      <c r="A226">
        <f t="shared" si="5"/>
        <v>8</v>
      </c>
      <c r="B226">
        <f>IF(D226="CPA","Excl",MAX(B$218:B225)+1)</f>
        <v>8</v>
      </c>
      <c r="C226" t="s">
        <v>614</v>
      </c>
      <c r="D226" t="s">
        <v>16</v>
      </c>
      <c r="E226">
        <v>98</v>
      </c>
      <c r="F226">
        <v>102</v>
      </c>
      <c r="G226">
        <v>119</v>
      </c>
      <c r="I226">
        <v>139</v>
      </c>
      <c r="K226" s="6">
        <f>IFERROR(LARGE(E226:J226,1),0)+IF($D$2&gt;=2,IFERROR(LARGE(E226:J226,2),0),0)+IF($D$2&gt;=3,IFERROR(LARGE(E226:J226,3),0),0)+IF($D$2&gt;=4,IFERROR(LARGE(E226:J226,4),0),0)+IF($D$2&gt;=5,IFERROR(LARGE(E226:J226,5),0),0)+IF($D$2&gt;=6,IFERROR(LARGE(E226:J226,6),0),0)</f>
        <v>458</v>
      </c>
    </row>
    <row r="227" spans="1:11" x14ac:dyDescent="0.3">
      <c r="A227">
        <f t="shared" si="5"/>
        <v>9</v>
      </c>
      <c r="B227">
        <f>IF(D227="CPA","Excl",MAX(B$218:B226)+1)</f>
        <v>9</v>
      </c>
      <c r="C227" t="s">
        <v>616</v>
      </c>
      <c r="D227" t="s">
        <v>21</v>
      </c>
      <c r="G227">
        <v>126</v>
      </c>
      <c r="H227">
        <v>120</v>
      </c>
      <c r="I227">
        <v>150</v>
      </c>
      <c r="K227" s="6">
        <f>IFERROR(LARGE(E227:J227,1),0)+IF($D$2&gt;=2,IFERROR(LARGE(E227:J227,2),0),0)+IF($D$2&gt;=3,IFERROR(LARGE(E227:J227,3),0),0)+IF($D$2&gt;=4,IFERROR(LARGE(E227:J227,4),0),0)+IF($D$2&gt;=5,IFERROR(LARGE(E227:J227,5),0),0)+IF($D$2&gt;=6,IFERROR(LARGE(E227:J227,6),0),0)</f>
        <v>396</v>
      </c>
    </row>
    <row r="228" spans="1:11" x14ac:dyDescent="0.3">
      <c r="A228">
        <f t="shared" si="5"/>
        <v>10</v>
      </c>
      <c r="B228">
        <f>IF(D228="CPA","Excl",MAX(B$218:B227)+1)</f>
        <v>10</v>
      </c>
      <c r="C228" t="s">
        <v>538</v>
      </c>
      <c r="D228" t="s">
        <v>19</v>
      </c>
      <c r="F228">
        <v>147</v>
      </c>
      <c r="I228">
        <v>163</v>
      </c>
      <c r="K228" s="6">
        <f>IFERROR(LARGE(E228:J228,1),0)+IF($D$2&gt;=2,IFERROR(LARGE(E228:J228,2),0),0)+IF($D$2&gt;=3,IFERROR(LARGE(E228:J228,3),0),0)+IF($D$2&gt;=4,IFERROR(LARGE(E228:J228,4),0),0)+IF($D$2&gt;=5,IFERROR(LARGE(E228:J228,5),0),0)+IF($D$2&gt;=6,IFERROR(LARGE(E228:J228,6),0),0)</f>
        <v>310</v>
      </c>
    </row>
    <row r="229" spans="1:11" x14ac:dyDescent="0.3">
      <c r="A229">
        <f t="shared" si="5"/>
        <v>11</v>
      </c>
      <c r="B229">
        <f>IF(D229="CPA","Excl",MAX(B$218:B228)+1)</f>
        <v>11</v>
      </c>
      <c r="C229" t="s">
        <v>621</v>
      </c>
      <c r="D229" t="s">
        <v>367</v>
      </c>
      <c r="E229">
        <v>119</v>
      </c>
      <c r="I229">
        <v>167</v>
      </c>
      <c r="K229" s="6">
        <f>IFERROR(LARGE(E229:J229,1),0)+IF($D$2&gt;=2,IFERROR(LARGE(E229:J229,2),0),0)+IF($D$2&gt;=3,IFERROR(LARGE(E229:J229,3),0),0)+IF($D$2&gt;=4,IFERROR(LARGE(E229:J229,4),0),0)+IF($D$2&gt;=5,IFERROR(LARGE(E229:J229,5),0),0)+IF($D$2&gt;=6,IFERROR(LARGE(E229:J229,6),0),0)</f>
        <v>286</v>
      </c>
    </row>
    <row r="230" spans="1:11" x14ac:dyDescent="0.3">
      <c r="A230">
        <f t="shared" si="5"/>
        <v>12</v>
      </c>
      <c r="B230">
        <f>IF(D230="CPA","Excl",MAX(B$218:B229)+1)</f>
        <v>12</v>
      </c>
      <c r="C230" t="s">
        <v>620</v>
      </c>
      <c r="D230" t="s">
        <v>12</v>
      </c>
      <c r="F230">
        <v>50</v>
      </c>
      <c r="G230">
        <v>91</v>
      </c>
      <c r="I230">
        <v>114</v>
      </c>
      <c r="K230" s="6">
        <f>IFERROR(LARGE(E230:J230,1),0)+IF($D$2&gt;=2,IFERROR(LARGE(E230:J230,2),0),0)+IF($D$2&gt;=3,IFERROR(LARGE(E230:J230,3),0),0)+IF($D$2&gt;=4,IFERROR(LARGE(E230:J230,4),0),0)+IF($D$2&gt;=5,IFERROR(LARGE(E230:J230,5),0),0)+IF($D$2&gt;=6,IFERROR(LARGE(E230:J230,6),0),0)</f>
        <v>255</v>
      </c>
    </row>
    <row r="231" spans="1:11" x14ac:dyDescent="0.3">
      <c r="A231">
        <f t="shared" si="5"/>
        <v>13</v>
      </c>
      <c r="B231">
        <f>IF(D231="CPA","Excl",MAX(B$218:B230)+1)</f>
        <v>13</v>
      </c>
      <c r="C231" t="s">
        <v>615</v>
      </c>
      <c r="D231" t="s">
        <v>57</v>
      </c>
      <c r="E231">
        <v>120</v>
      </c>
      <c r="F231">
        <v>126</v>
      </c>
      <c r="K231" s="6">
        <f>IFERROR(LARGE(E231:J231,1),0)+IF($D$2&gt;=2,IFERROR(LARGE(E231:J231,2),0),0)+IF($D$2&gt;=3,IFERROR(LARGE(E231:J231,3),0),0)+IF($D$2&gt;=4,IFERROR(LARGE(E231:J231,4),0),0)+IF($D$2&gt;=5,IFERROR(LARGE(E231:J231,5),0),0)+IF($D$2&gt;=6,IFERROR(LARGE(E231:J231,6),0),0)</f>
        <v>246</v>
      </c>
    </row>
    <row r="232" spans="1:11" x14ac:dyDescent="0.3">
      <c r="A232">
        <f t="shared" si="5"/>
        <v>14</v>
      </c>
      <c r="B232" t="str">
        <f>IF(D232="CPA","Excl",MAX(B$218:B231)+1)</f>
        <v>Excl</v>
      </c>
      <c r="C232" t="s">
        <v>617</v>
      </c>
      <c r="D232" t="s">
        <v>14</v>
      </c>
      <c r="E232">
        <v>60</v>
      </c>
      <c r="G232">
        <v>93</v>
      </c>
      <c r="H232">
        <v>78</v>
      </c>
      <c r="K232" s="6">
        <f>IFERROR(LARGE(E232:J232,1),0)+IF($D$2&gt;=2,IFERROR(LARGE(E232:J232,2),0),0)+IF($D$2&gt;=3,IFERROR(LARGE(E232:J232,3),0),0)+IF($D$2&gt;=4,IFERROR(LARGE(E232:J232,4),0),0)+IF($D$2&gt;=5,IFERROR(LARGE(E232:J232,5),0),0)+IF($D$2&gt;=6,IFERROR(LARGE(E232:J232,6),0),0)</f>
        <v>231</v>
      </c>
    </row>
    <row r="233" spans="1:11" x14ac:dyDescent="0.3">
      <c r="A233">
        <f t="shared" si="5"/>
        <v>15</v>
      </c>
      <c r="B233">
        <f>IF(D233="CPA","Excl",MAX(B$218:B232)+1)</f>
        <v>14</v>
      </c>
      <c r="C233" t="s">
        <v>618</v>
      </c>
      <c r="D233" t="s">
        <v>12</v>
      </c>
      <c r="G233">
        <v>173</v>
      </c>
      <c r="K233" s="6">
        <f>IFERROR(LARGE(E233:J233,1),0)+IF($D$2&gt;=2,IFERROR(LARGE(E233:J233,2),0),0)+IF($D$2&gt;=3,IFERROR(LARGE(E233:J233,3),0),0)+IF($D$2&gt;=4,IFERROR(LARGE(E233:J233,4),0),0)+IF($D$2&gt;=5,IFERROR(LARGE(E233:J233,5),0),0)+IF($D$2&gt;=6,IFERROR(LARGE(E233:J233,6),0),0)</f>
        <v>173</v>
      </c>
    </row>
    <row r="234" spans="1:11" x14ac:dyDescent="0.3">
      <c r="A234">
        <f t="shared" si="5"/>
        <v>16</v>
      </c>
      <c r="B234">
        <f>IF(D234="CPA","Excl",MAX(B$218:B233)+1)</f>
        <v>15</v>
      </c>
      <c r="C234" t="s">
        <v>619</v>
      </c>
      <c r="D234" t="s">
        <v>43</v>
      </c>
      <c r="F234">
        <v>157</v>
      </c>
      <c r="K234" s="6">
        <f>IFERROR(LARGE(E234:J234,1),0)+IF($D$2&gt;=2,IFERROR(LARGE(E234:J234,2),0),0)+IF($D$2&gt;=3,IFERROR(LARGE(E234:J234,3),0),0)+IF($D$2&gt;=4,IFERROR(LARGE(E234:J234,4),0),0)+IF($D$2&gt;=5,IFERROR(LARGE(E234:J234,5),0),0)+IF($D$2&gt;=6,IFERROR(LARGE(E234:J234,6),0),0)</f>
        <v>157</v>
      </c>
    </row>
    <row r="235" spans="1:11" x14ac:dyDescent="0.3">
      <c r="A235">
        <f t="shared" si="5"/>
        <v>17</v>
      </c>
      <c r="B235">
        <f>IF(D235="CPA","Excl",MAX(B$218:B234)+1)</f>
        <v>16</v>
      </c>
      <c r="C235" t="s">
        <v>622</v>
      </c>
      <c r="D235" t="s">
        <v>41</v>
      </c>
      <c r="I235">
        <v>129</v>
      </c>
      <c r="K235" s="6">
        <f>IFERROR(LARGE(E235:J235,1),0)+IF($D$2&gt;=2,IFERROR(LARGE(E235:J235,2),0),0)+IF($D$2&gt;=3,IFERROR(LARGE(E235:J235,3),0),0)+IF($D$2&gt;=4,IFERROR(LARGE(E235:J235,4),0),0)+IF($D$2&gt;=5,IFERROR(LARGE(E235:J235,5),0),0)+IF($D$2&gt;=6,IFERROR(LARGE(E235:J235,6),0),0)</f>
        <v>129</v>
      </c>
    </row>
    <row r="236" spans="1:11" x14ac:dyDescent="0.3">
      <c r="A236">
        <f t="shared" si="5"/>
        <v>18</v>
      </c>
      <c r="B236">
        <f>IF(D236="CPA","Excl",MAX(B$218:B235)+1)</f>
        <v>17</v>
      </c>
      <c r="C236" t="s">
        <v>623</v>
      </c>
      <c r="D236" t="s">
        <v>19</v>
      </c>
      <c r="E236">
        <v>112</v>
      </c>
      <c r="K236" s="6">
        <f>IFERROR(LARGE(E236:J236,1),0)+IF($D$2&gt;=2,IFERROR(LARGE(E236:J236,2),0),0)+IF($D$2&gt;=3,IFERROR(LARGE(E236:J236,3),0),0)+IF($D$2&gt;=4,IFERROR(LARGE(E236:J236,4),0),0)+IF($D$2&gt;=5,IFERROR(LARGE(E236:J236,5),0),0)+IF($D$2&gt;=6,IFERROR(LARGE(E236:J236,6),0),0)</f>
        <v>112</v>
      </c>
    </row>
    <row r="237" spans="1:11" x14ac:dyDescent="0.3">
      <c r="A237">
        <f t="shared" si="5"/>
        <v>19</v>
      </c>
      <c r="B237">
        <f>IF(D237="CPA","Excl",MAX(B$218:B236)+1)</f>
        <v>18</v>
      </c>
      <c r="C237" t="s">
        <v>624</v>
      </c>
      <c r="D237" t="s">
        <v>23</v>
      </c>
      <c r="I237">
        <v>106</v>
      </c>
      <c r="K237" s="6">
        <f>IFERROR(LARGE(E237:J237,1),0)+IF($D$2&gt;=2,IFERROR(LARGE(E237:J237,2),0),0)+IF($D$2&gt;=3,IFERROR(LARGE(E237:J237,3),0),0)+IF($D$2&gt;=4,IFERROR(LARGE(E237:J237,4),0),0)+IF($D$2&gt;=5,IFERROR(LARGE(E237:J237,5),0),0)+IF($D$2&gt;=6,IFERROR(LARGE(E237:J237,6),0),0)</f>
        <v>106</v>
      </c>
    </row>
    <row r="238" spans="1:11" x14ac:dyDescent="0.3">
      <c r="A238">
        <f t="shared" si="5"/>
        <v>20</v>
      </c>
      <c r="B238" t="str">
        <f>IF(D238="CPA","Excl",MAX(B$218:B237)+1)</f>
        <v>Excl</v>
      </c>
      <c r="C238" t="s">
        <v>625</v>
      </c>
      <c r="D238" t="s">
        <v>14</v>
      </c>
      <c r="H238">
        <v>86</v>
      </c>
      <c r="K238" s="6">
        <f>IFERROR(LARGE(E238:J238,1),0)+IF($D$2&gt;=2,IFERROR(LARGE(E238:J238,2),0),0)+IF($D$2&gt;=3,IFERROR(LARGE(E238:J238,3),0),0)+IF($D$2&gt;=4,IFERROR(LARGE(E238:J238,4),0),0)+IF($D$2&gt;=5,IFERROR(LARGE(E238:J238,5),0),0)+IF($D$2&gt;=6,IFERROR(LARGE(E238:J238,6),0),0)</f>
        <v>86</v>
      </c>
    </row>
    <row r="239" spans="1:11" x14ac:dyDescent="0.3">
      <c r="A239">
        <f t="shared" si="5"/>
        <v>21</v>
      </c>
      <c r="B239">
        <f>IF(D239="CPA","Excl",MAX(B$218:B238)+1)</f>
        <v>19</v>
      </c>
      <c r="C239" t="s">
        <v>626</v>
      </c>
      <c r="D239" t="s">
        <v>16</v>
      </c>
      <c r="E239">
        <v>63</v>
      </c>
      <c r="K239" s="6">
        <f>IFERROR(LARGE(E239:J239,1),0)+IF($D$2&gt;=2,IFERROR(LARGE(E239:J239,2),0),0)+IF($D$2&gt;=3,IFERROR(LARGE(E239:J239,3),0),0)+IF($D$2&gt;=4,IFERROR(LARGE(E239:J239,4),0),0)+IF($D$2&gt;=5,IFERROR(LARGE(E239:J239,5),0),0)+IF($D$2&gt;=6,IFERROR(LARGE(E239:J239,6),0),0)</f>
        <v>63</v>
      </c>
    </row>
    <row r="240" spans="1:11" x14ac:dyDescent="0.3">
      <c r="A240">
        <f t="shared" si="5"/>
        <v>22</v>
      </c>
      <c r="B240">
        <f>IF(D240="CPA","Excl",MAX(B$218:B239)+1)</f>
        <v>20</v>
      </c>
      <c r="C240" t="s">
        <v>627</v>
      </c>
      <c r="D240" t="s">
        <v>41</v>
      </c>
      <c r="E240">
        <v>61</v>
      </c>
      <c r="K240" s="6">
        <f>IFERROR(LARGE(E240:J240,1),0)+IF($D$2&gt;=2,IFERROR(LARGE(E240:J240,2),0),0)+IF($D$2&gt;=3,IFERROR(LARGE(E240:J240,3),0),0)+IF($D$2&gt;=4,IFERROR(LARGE(E240:J240,4),0),0)+IF($D$2&gt;=5,IFERROR(LARGE(E240:J240,5),0),0)+IF($D$2&gt;=6,IFERROR(LARGE(E240:J240,6),0),0)</f>
        <v>61</v>
      </c>
    </row>
    <row r="241" spans="1:12" x14ac:dyDescent="0.3">
      <c r="A241">
        <f t="shared" si="5"/>
        <v>23</v>
      </c>
      <c r="B241">
        <f>IF(D241="CPA","Excl",MAX(B$218:B240)+1)</f>
        <v>21</v>
      </c>
      <c r="C241" t="s">
        <v>628</v>
      </c>
      <c r="D241" t="s">
        <v>41</v>
      </c>
      <c r="E241">
        <v>50</v>
      </c>
      <c r="K241" s="6">
        <f>IFERROR(LARGE(E241:J241,1),0)+IF($D$2&gt;=2,IFERROR(LARGE(E241:J241,2),0),0)+IF($D$2&gt;=3,IFERROR(LARGE(E241:J241,3),0),0)+IF($D$2&gt;=4,IFERROR(LARGE(E241:J241,4),0),0)+IF($D$2&gt;=5,IFERROR(LARGE(E241:J241,5),0),0)+IF($D$2&gt;=6,IFERROR(LARGE(E241:J241,6),0),0)</f>
        <v>50</v>
      </c>
    </row>
    <row r="243" spans="1:12" s="1" customFormat="1" x14ac:dyDescent="0.3">
      <c r="C243" s="1" t="s">
        <v>629</v>
      </c>
      <c r="I243"/>
      <c r="L243"/>
    </row>
    <row r="244" spans="1:12" x14ac:dyDescent="0.3">
      <c r="A244">
        <v>1</v>
      </c>
      <c r="B244">
        <f>IF(D244="CPA","Excl",MAX(B$243:B243)+1)</f>
        <v>1</v>
      </c>
      <c r="C244" t="s">
        <v>631</v>
      </c>
      <c r="D244" t="s">
        <v>23</v>
      </c>
      <c r="E244">
        <v>170</v>
      </c>
      <c r="G244">
        <v>175</v>
      </c>
      <c r="I244">
        <v>177</v>
      </c>
      <c r="K244" s="6">
        <f>IFERROR(LARGE(E244:J244,1),0)+IF($D$2&gt;=2,IFERROR(LARGE(E244:J244,2),0),0)+IF($D$2&gt;=3,IFERROR(LARGE(E244:J244,3),0),0)+IF($D$2&gt;=4,IFERROR(LARGE(E244:J244,4),0),0)+IF($D$2&gt;=5,IFERROR(LARGE(E244:J244,5),0),0)+IF($D$2&gt;=6,IFERROR(LARGE(E244:J244,6),0),0)</f>
        <v>522</v>
      </c>
    </row>
    <row r="245" spans="1:12" x14ac:dyDescent="0.3">
      <c r="A245">
        <f>A244+1</f>
        <v>2</v>
      </c>
      <c r="B245">
        <f>IF(D245="CPA","Excl",MAX(B$243:B244)+1)</f>
        <v>2</v>
      </c>
      <c r="C245" t="s">
        <v>632</v>
      </c>
      <c r="D245" t="s">
        <v>30</v>
      </c>
      <c r="G245">
        <v>170</v>
      </c>
      <c r="H245">
        <v>165</v>
      </c>
      <c r="I245">
        <v>176</v>
      </c>
      <c r="K245" s="6">
        <f>IFERROR(LARGE(E245:J245,1),0)+IF($D$2&gt;=2,IFERROR(LARGE(E245:J245,2),0),0)+IF($D$2&gt;=3,IFERROR(LARGE(E245:J245,3),0),0)+IF($D$2&gt;=4,IFERROR(LARGE(E245:J245,4),0),0)+IF($D$2&gt;=5,IFERROR(LARGE(E245:J245,5),0),0)+IF($D$2&gt;=6,IFERROR(LARGE(E245:J245,6),0),0)</f>
        <v>511</v>
      </c>
    </row>
    <row r="246" spans="1:12" x14ac:dyDescent="0.3">
      <c r="A246">
        <f t="shared" ref="A246:A258" si="6">A245+1</f>
        <v>3</v>
      </c>
      <c r="B246">
        <f>IF(D246="CPA","Excl",MAX(B$243:B245)+1)</f>
        <v>3</v>
      </c>
      <c r="C246" t="s">
        <v>630</v>
      </c>
      <c r="D246" t="s">
        <v>367</v>
      </c>
      <c r="E246">
        <v>93</v>
      </c>
      <c r="F246">
        <v>95</v>
      </c>
      <c r="G246">
        <v>131</v>
      </c>
      <c r="H246">
        <v>111</v>
      </c>
      <c r="I246">
        <v>146</v>
      </c>
      <c r="K246" s="6">
        <f>IFERROR(LARGE(E246:J246,1),0)+IF($D$2&gt;=2,IFERROR(LARGE(E246:J246,2),0),0)+IF($D$2&gt;=3,IFERROR(LARGE(E246:J246,3),0),0)+IF($D$2&gt;=4,IFERROR(LARGE(E246:J246,4),0),0)+IF($D$2&gt;=5,IFERROR(LARGE(E246:J246,5),0),0)+IF($D$2&gt;=6,IFERROR(LARGE(E246:J246,6),0),0)</f>
        <v>483</v>
      </c>
    </row>
    <row r="247" spans="1:12" x14ac:dyDescent="0.3">
      <c r="A247">
        <f t="shared" si="6"/>
        <v>4</v>
      </c>
      <c r="B247">
        <f>IF(D247="CPA","Excl",MAX(B$243:B246)+1)</f>
        <v>4</v>
      </c>
      <c r="C247" t="s">
        <v>634</v>
      </c>
      <c r="D247" t="s">
        <v>12</v>
      </c>
      <c r="G247">
        <v>110</v>
      </c>
      <c r="H247">
        <v>101</v>
      </c>
      <c r="I247">
        <v>125</v>
      </c>
      <c r="K247" s="6">
        <f>IFERROR(LARGE(E247:J247,1),0)+IF($D$2&gt;=2,IFERROR(LARGE(E247:J247,2),0),0)+IF($D$2&gt;=3,IFERROR(LARGE(E247:J247,3),0),0)+IF($D$2&gt;=4,IFERROR(LARGE(E247:J247,4),0),0)+IF($D$2&gt;=5,IFERROR(LARGE(E247:J247,5),0),0)+IF($D$2&gt;=6,IFERROR(LARGE(E247:J247,6),0),0)</f>
        <v>336</v>
      </c>
    </row>
    <row r="248" spans="1:12" x14ac:dyDescent="0.3">
      <c r="A248">
        <f t="shared" si="6"/>
        <v>5</v>
      </c>
      <c r="B248">
        <f>IF(D248="CPA","Excl",MAX(B$243:B247)+1)</f>
        <v>5</v>
      </c>
      <c r="C248" t="s">
        <v>633</v>
      </c>
      <c r="D248" t="s">
        <v>19</v>
      </c>
      <c r="F248">
        <v>89</v>
      </c>
      <c r="G248">
        <v>120</v>
      </c>
      <c r="H248">
        <v>96</v>
      </c>
      <c r="K248" s="6">
        <f>IFERROR(LARGE(E248:J248,1),0)+IF($D$2&gt;=2,IFERROR(LARGE(E248:J248,2),0),0)+IF($D$2&gt;=3,IFERROR(LARGE(E248:J248,3),0),0)+IF($D$2&gt;=4,IFERROR(LARGE(E248:J248,4),0),0)+IF($D$2&gt;=5,IFERROR(LARGE(E248:J248,5),0),0)+IF($D$2&gt;=6,IFERROR(LARGE(E248:J248,6),0),0)</f>
        <v>305</v>
      </c>
    </row>
    <row r="249" spans="1:12" x14ac:dyDescent="0.3">
      <c r="A249">
        <f t="shared" si="6"/>
        <v>6</v>
      </c>
      <c r="B249">
        <f>IF(D249="CPA","Excl",MAX(B$243:B248)+1)</f>
        <v>6</v>
      </c>
      <c r="C249" t="s">
        <v>640</v>
      </c>
      <c r="D249" t="s">
        <v>367</v>
      </c>
      <c r="G249">
        <v>124</v>
      </c>
      <c r="I249">
        <v>140</v>
      </c>
      <c r="K249" s="6">
        <f>IFERROR(LARGE(E249:J249,1),0)+IF($D$2&gt;=2,IFERROR(LARGE(E249:J249,2),0),0)+IF($D$2&gt;=3,IFERROR(LARGE(E249:J249,3),0),0)+IF($D$2&gt;=4,IFERROR(LARGE(E249:J249,4),0),0)+IF($D$2&gt;=5,IFERROR(LARGE(E249:J249,5),0),0)+IF($D$2&gt;=6,IFERROR(LARGE(E249:J249,6),0),0)</f>
        <v>264</v>
      </c>
    </row>
    <row r="250" spans="1:12" x14ac:dyDescent="0.3">
      <c r="A250">
        <f t="shared" si="6"/>
        <v>7</v>
      </c>
      <c r="B250">
        <f>IF(D250="CPA","Excl",MAX(B$243:B249)+1)</f>
        <v>7</v>
      </c>
      <c r="C250" t="s">
        <v>635</v>
      </c>
      <c r="D250" t="s">
        <v>12</v>
      </c>
      <c r="E250">
        <v>68</v>
      </c>
      <c r="F250">
        <v>63</v>
      </c>
      <c r="H250">
        <v>70</v>
      </c>
      <c r="K250" s="6">
        <f>IFERROR(LARGE(E250:J250,1),0)+IF($D$2&gt;=2,IFERROR(LARGE(E250:J250,2),0),0)+IF($D$2&gt;=3,IFERROR(LARGE(E250:J250,3),0),0)+IF($D$2&gt;=4,IFERROR(LARGE(E250:J250,4),0),0)+IF($D$2&gt;=5,IFERROR(LARGE(E250:J250,5),0),0)+IF($D$2&gt;=6,IFERROR(LARGE(E250:J250,6),0),0)</f>
        <v>201</v>
      </c>
    </row>
    <row r="251" spans="1:12" x14ac:dyDescent="0.3">
      <c r="A251">
        <f t="shared" si="6"/>
        <v>8</v>
      </c>
      <c r="B251">
        <f>IF(D251="CPA","Excl",MAX(B$243:B250)+1)</f>
        <v>8</v>
      </c>
      <c r="C251" t="s">
        <v>636</v>
      </c>
      <c r="D251" t="s">
        <v>43</v>
      </c>
      <c r="H251">
        <v>170</v>
      </c>
      <c r="K251" s="6">
        <f>IFERROR(LARGE(E251:J251,1),0)+IF($D$2&gt;=2,IFERROR(LARGE(E251:J251,2),0),0)+IF($D$2&gt;=3,IFERROR(LARGE(E251:J251,3),0),0)+IF($D$2&gt;=4,IFERROR(LARGE(E251:J251,4),0),0)+IF($D$2&gt;=5,IFERROR(LARGE(E251:J251,5),0),0)+IF($D$2&gt;=6,IFERROR(LARGE(E251:J251,6),0),0)</f>
        <v>170</v>
      </c>
    </row>
    <row r="252" spans="1:12" x14ac:dyDescent="0.3">
      <c r="A252">
        <f t="shared" si="6"/>
        <v>9</v>
      </c>
      <c r="B252">
        <f>IF(D252="CPA","Excl",MAX(B$243:B251)+1)</f>
        <v>9</v>
      </c>
      <c r="C252" t="s">
        <v>637</v>
      </c>
      <c r="D252" t="s">
        <v>19</v>
      </c>
      <c r="E252">
        <v>142</v>
      </c>
      <c r="K252" s="6">
        <f>IFERROR(LARGE(E252:J252,1),0)+IF($D$2&gt;=2,IFERROR(LARGE(E252:J252,2),0),0)+IF($D$2&gt;=3,IFERROR(LARGE(E252:J252,3),0),0)+IF($D$2&gt;=4,IFERROR(LARGE(E252:J252,4),0),0)+IF($D$2&gt;=5,IFERROR(LARGE(E252:J252,5),0),0)+IF($D$2&gt;=6,IFERROR(LARGE(E252:J252,6),0),0)</f>
        <v>142</v>
      </c>
    </row>
    <row r="253" spans="1:12" x14ac:dyDescent="0.3">
      <c r="A253">
        <f t="shared" si="6"/>
        <v>10</v>
      </c>
      <c r="B253">
        <f>IF(D253="CPA","Excl",MAX(B$243:B252)+1)</f>
        <v>10</v>
      </c>
      <c r="C253" t="s">
        <v>638</v>
      </c>
      <c r="D253" t="s">
        <v>12</v>
      </c>
      <c r="E253">
        <v>65</v>
      </c>
      <c r="F253">
        <v>70</v>
      </c>
      <c r="K253" s="6">
        <f>IFERROR(LARGE(E253:J253,1),0)+IF($D$2&gt;=2,IFERROR(LARGE(E253:J253,2),0),0)+IF($D$2&gt;=3,IFERROR(LARGE(E253:J253,3),0),0)+IF($D$2&gt;=4,IFERROR(LARGE(E253:J253,4),0),0)+IF($D$2&gt;=5,IFERROR(LARGE(E253:J253,5),0),0)+IF($D$2&gt;=6,IFERROR(LARGE(E253:J253,6),0),0)</f>
        <v>135</v>
      </c>
    </row>
    <row r="254" spans="1:12" x14ac:dyDescent="0.3">
      <c r="A254">
        <f t="shared" si="6"/>
        <v>11</v>
      </c>
      <c r="B254">
        <f>IF(D254="CPA","Excl",MAX(B$243:B253)+1)</f>
        <v>11</v>
      </c>
      <c r="C254" t="s">
        <v>639</v>
      </c>
      <c r="D254" t="s">
        <v>57</v>
      </c>
      <c r="E254">
        <v>73</v>
      </c>
      <c r="F254">
        <v>61</v>
      </c>
      <c r="K254" s="6">
        <f>IFERROR(LARGE(E254:J254,1),0)+IF($D$2&gt;=2,IFERROR(LARGE(E254:J254,2),0),0)+IF($D$2&gt;=3,IFERROR(LARGE(E254:J254,3),0),0)+IF($D$2&gt;=4,IFERROR(LARGE(E254:J254,4),0),0)+IF($D$2&gt;=5,IFERROR(LARGE(E254:J254,5),0),0)+IF($D$2&gt;=6,IFERROR(LARGE(E254:J254,6),0),0)</f>
        <v>134</v>
      </c>
    </row>
    <row r="255" spans="1:12" x14ac:dyDescent="0.3">
      <c r="A255">
        <f t="shared" si="6"/>
        <v>12</v>
      </c>
      <c r="B255">
        <f>IF(D255="CPA","Excl",MAX(B$243:B254)+1)</f>
        <v>12</v>
      </c>
      <c r="C255" t="s">
        <v>641</v>
      </c>
      <c r="D255" t="s">
        <v>26</v>
      </c>
      <c r="E255">
        <v>117</v>
      </c>
      <c r="K255" s="6">
        <f>IFERROR(LARGE(E255:J255,1),0)+IF($D$2&gt;=2,IFERROR(LARGE(E255:J255,2),0),0)+IF($D$2&gt;=3,IFERROR(LARGE(E255:J255,3),0),0)+IF($D$2&gt;=4,IFERROR(LARGE(E255:J255,4),0),0)+IF($D$2&gt;=5,IFERROR(LARGE(E255:J255,5),0),0)+IF($D$2&gt;=6,IFERROR(LARGE(E255:J255,6),0),0)</f>
        <v>117</v>
      </c>
    </row>
    <row r="256" spans="1:12" x14ac:dyDescent="0.3">
      <c r="A256">
        <f t="shared" si="6"/>
        <v>13</v>
      </c>
      <c r="B256">
        <f>IF(D256="CPA","Excl",MAX(B$243:B255)+1)</f>
        <v>13</v>
      </c>
      <c r="C256" t="s">
        <v>642</v>
      </c>
      <c r="D256" t="s">
        <v>23</v>
      </c>
      <c r="E256">
        <v>104</v>
      </c>
      <c r="K256" s="6">
        <f>IFERROR(LARGE(E256:J256,1),0)+IF($D$2&gt;=2,IFERROR(LARGE(E256:J256,2),0),0)+IF($D$2&gt;=3,IFERROR(LARGE(E256:J256,3),0),0)+IF($D$2&gt;=4,IFERROR(LARGE(E256:J256,4),0),0)+IF($D$2&gt;=5,IFERROR(LARGE(E256:J256,5),0),0)+IF($D$2&gt;=6,IFERROR(LARGE(E256:J256,6),0),0)</f>
        <v>104</v>
      </c>
    </row>
    <row r="257" spans="1:12" x14ac:dyDescent="0.3">
      <c r="A257">
        <f t="shared" si="6"/>
        <v>14</v>
      </c>
      <c r="B257">
        <f>IF(D257="CPA","Excl",MAX(B$243:B256)+1)</f>
        <v>14</v>
      </c>
      <c r="C257" t="s">
        <v>643</v>
      </c>
      <c r="D257" t="s">
        <v>23</v>
      </c>
      <c r="E257">
        <v>57</v>
      </c>
      <c r="F257">
        <v>44</v>
      </c>
      <c r="K257" s="6">
        <f>IFERROR(LARGE(E257:J257,1),0)+IF($D$2&gt;=2,IFERROR(LARGE(E257:J257,2),0),0)+IF($D$2&gt;=3,IFERROR(LARGE(E257:J257,3),0),0)+IF($D$2&gt;=4,IFERROR(LARGE(E257:J257,4),0),0)+IF($D$2&gt;=5,IFERROR(LARGE(E257:J257,5),0),0)+IF($D$2&gt;=6,IFERROR(LARGE(E257:J257,6),0),0)</f>
        <v>101</v>
      </c>
    </row>
    <row r="258" spans="1:12" x14ac:dyDescent="0.3">
      <c r="A258">
        <f t="shared" si="6"/>
        <v>15</v>
      </c>
      <c r="B258">
        <f>IF(D258="CPA","Excl",MAX(B$243:B257)+1)</f>
        <v>15</v>
      </c>
      <c r="C258" t="s">
        <v>644</v>
      </c>
      <c r="D258" t="s">
        <v>41</v>
      </c>
      <c r="F258">
        <v>91</v>
      </c>
      <c r="K258" s="6">
        <f>IFERROR(LARGE(E258:J258,1),0)+IF($D$2&gt;=2,IFERROR(LARGE(E258:J258,2),0),0)+IF($D$2&gt;=3,IFERROR(LARGE(E258:J258,3),0),0)+IF($D$2&gt;=4,IFERROR(LARGE(E258:J258,4),0),0)+IF($D$2&gt;=5,IFERROR(LARGE(E258:J258,5),0),0)+IF($D$2&gt;=6,IFERROR(LARGE(E258:J258,6),0),0)</f>
        <v>91</v>
      </c>
    </row>
    <row r="261" spans="1:12" s="1" customFormat="1" x14ac:dyDescent="0.3">
      <c r="C261" s="1" t="s">
        <v>645</v>
      </c>
      <c r="I261"/>
      <c r="L261"/>
    </row>
    <row r="262" spans="1:12" x14ac:dyDescent="0.3">
      <c r="A262">
        <v>1</v>
      </c>
      <c r="B262">
        <f>IF(D262="CPA","Excl",MAX(B$261:B261)+1)</f>
        <v>1</v>
      </c>
      <c r="C262" t="s">
        <v>647</v>
      </c>
      <c r="D262" t="s">
        <v>12</v>
      </c>
      <c r="E262">
        <v>128</v>
      </c>
      <c r="F262">
        <v>96</v>
      </c>
      <c r="G262">
        <v>132</v>
      </c>
      <c r="H262">
        <v>125</v>
      </c>
      <c r="I262">
        <v>145</v>
      </c>
      <c r="K262" s="6">
        <f>IFERROR(LARGE(E262:J262,1),0)+IF($D$2&gt;=2,IFERROR(LARGE(E262:J262,2),0),0)+IF($D$2&gt;=3,IFERROR(LARGE(E262:J262,3),0),0)+IF($D$2&gt;=4,IFERROR(LARGE(E262:J262,4),0),0)+IF($D$2&gt;=5,IFERROR(LARGE(E262:J262,5),0),0)+IF($D$2&gt;=6,IFERROR(LARGE(E262:J262,6),0),0)</f>
        <v>530</v>
      </c>
    </row>
    <row r="263" spans="1:12" x14ac:dyDescent="0.3">
      <c r="A263">
        <f>A262+1</f>
        <v>2</v>
      </c>
      <c r="B263">
        <f>IF(D263="CPA","Excl",MAX(B$261:B262)+1)</f>
        <v>2</v>
      </c>
      <c r="C263" t="s">
        <v>646</v>
      </c>
      <c r="D263" t="s">
        <v>41</v>
      </c>
      <c r="E263">
        <v>110</v>
      </c>
      <c r="F263">
        <v>122</v>
      </c>
      <c r="G263">
        <v>130</v>
      </c>
      <c r="H263">
        <v>127</v>
      </c>
      <c r="I263">
        <v>148</v>
      </c>
      <c r="K263" s="6">
        <f>IFERROR(LARGE(E263:J263,1),0)+IF($D$2&gt;=2,IFERROR(LARGE(E263:J263,2),0),0)+IF($D$2&gt;=3,IFERROR(LARGE(E263:J263,3),0),0)+IF($D$2&gt;=4,IFERROR(LARGE(E263:J263,4),0),0)+IF($D$2&gt;=5,IFERROR(LARGE(E263:J263,5),0),0)+IF($D$2&gt;=6,IFERROR(LARGE(E263:J263,6),0),0)</f>
        <v>527</v>
      </c>
    </row>
    <row r="264" spans="1:12" x14ac:dyDescent="0.3">
      <c r="A264">
        <f t="shared" ref="A264:A273" si="7">A263+1</f>
        <v>3</v>
      </c>
      <c r="B264">
        <f>IF(D264="CPA","Excl",MAX(B$261:B263)+1)</f>
        <v>3</v>
      </c>
      <c r="C264" t="s">
        <v>650</v>
      </c>
      <c r="D264" t="s">
        <v>367</v>
      </c>
      <c r="F264">
        <v>75</v>
      </c>
      <c r="G264">
        <v>104</v>
      </c>
      <c r="H264">
        <v>92</v>
      </c>
      <c r="I264">
        <v>109</v>
      </c>
      <c r="K264" s="6">
        <f>IFERROR(LARGE(E264:J264,1),0)+IF($D$2&gt;=2,IFERROR(LARGE(E264:J264,2),0),0)+IF($D$2&gt;=3,IFERROR(LARGE(E264:J264,3),0),0)+IF($D$2&gt;=4,IFERROR(LARGE(E264:J264,4),0),0)+IF($D$2&gt;=5,IFERROR(LARGE(E264:J264,5),0),0)+IF($D$2&gt;=6,IFERROR(LARGE(E264:J264,6),0),0)</f>
        <v>380</v>
      </c>
    </row>
    <row r="265" spans="1:12" x14ac:dyDescent="0.3">
      <c r="A265">
        <f t="shared" si="7"/>
        <v>4</v>
      </c>
      <c r="B265">
        <f>IF(D265="CPA","Excl",MAX(B$261:B264)+1)</f>
        <v>4</v>
      </c>
      <c r="C265" t="s">
        <v>651</v>
      </c>
      <c r="D265" t="s">
        <v>12</v>
      </c>
      <c r="E265">
        <v>81</v>
      </c>
      <c r="F265">
        <v>72</v>
      </c>
      <c r="G265">
        <v>106</v>
      </c>
      <c r="I265">
        <v>120</v>
      </c>
      <c r="K265" s="6">
        <f>IFERROR(LARGE(E265:J265,1),0)+IF($D$2&gt;=2,IFERROR(LARGE(E265:J265,2),0),0)+IF($D$2&gt;=3,IFERROR(LARGE(E265:J265,3),0),0)+IF($D$2&gt;=4,IFERROR(LARGE(E265:J265,4),0),0)+IF($D$2&gt;=5,IFERROR(LARGE(E265:J265,5),0),0)+IF($D$2&gt;=6,IFERROR(LARGE(E265:J265,6),0),0)</f>
        <v>379</v>
      </c>
    </row>
    <row r="266" spans="1:12" x14ac:dyDescent="0.3">
      <c r="A266">
        <f t="shared" si="7"/>
        <v>5</v>
      </c>
      <c r="B266">
        <f>IF(D266="CPA","Excl",MAX(B$261:B265)+1)</f>
        <v>5</v>
      </c>
      <c r="C266" t="s">
        <v>652</v>
      </c>
      <c r="D266" t="s">
        <v>367</v>
      </c>
      <c r="F266">
        <v>67</v>
      </c>
      <c r="G266">
        <v>98</v>
      </c>
      <c r="H266">
        <v>80</v>
      </c>
      <c r="I266">
        <v>118</v>
      </c>
      <c r="K266" s="6">
        <f>IFERROR(LARGE(E266:J266,1),0)+IF($D$2&gt;=2,IFERROR(LARGE(E266:J266,2),0),0)+IF($D$2&gt;=3,IFERROR(LARGE(E266:J266,3),0),0)+IF($D$2&gt;=4,IFERROR(LARGE(E266:J266,4),0),0)+IF($D$2&gt;=5,IFERROR(LARGE(E266:J266,5),0),0)+IF($D$2&gt;=6,IFERROR(LARGE(E266:J266,6),0),0)</f>
        <v>363</v>
      </c>
    </row>
    <row r="267" spans="1:12" x14ac:dyDescent="0.3">
      <c r="A267">
        <f t="shared" si="7"/>
        <v>6</v>
      </c>
      <c r="B267">
        <f>IF(D267="CPA","Excl",MAX(B$261:B266)+1)</f>
        <v>6</v>
      </c>
      <c r="C267" t="s">
        <v>648</v>
      </c>
      <c r="D267" t="s">
        <v>362</v>
      </c>
      <c r="E267">
        <v>109</v>
      </c>
      <c r="F267">
        <v>107</v>
      </c>
      <c r="G267">
        <v>127</v>
      </c>
      <c r="K267" s="6">
        <f>IFERROR(LARGE(E267:J267,1),0)+IF($D$2&gt;=2,IFERROR(LARGE(E267:J267,2),0),0)+IF($D$2&gt;=3,IFERROR(LARGE(E267:J267,3),0),0)+IF($D$2&gt;=4,IFERROR(LARGE(E267:J267,4),0),0)+IF($D$2&gt;=5,IFERROR(LARGE(E267:J267,5),0),0)+IF($D$2&gt;=6,IFERROR(LARGE(E267:J267,6),0),0)</f>
        <v>343</v>
      </c>
    </row>
    <row r="268" spans="1:12" x14ac:dyDescent="0.3">
      <c r="A268">
        <f t="shared" si="7"/>
        <v>7</v>
      </c>
      <c r="B268">
        <f>IF(D268="CPA","Excl",MAX(B$261:B267)+1)</f>
        <v>7</v>
      </c>
      <c r="C268" t="s">
        <v>649</v>
      </c>
      <c r="D268" t="s">
        <v>367</v>
      </c>
      <c r="E268">
        <v>62</v>
      </c>
      <c r="F268">
        <v>58</v>
      </c>
      <c r="G268">
        <v>90</v>
      </c>
      <c r="H268">
        <v>75</v>
      </c>
      <c r="K268" s="6">
        <f>IFERROR(LARGE(E268:J268,1),0)+IF($D$2&gt;=2,IFERROR(LARGE(E268:J268,2),0),0)+IF($D$2&gt;=3,IFERROR(LARGE(E268:J268,3),0),0)+IF($D$2&gt;=4,IFERROR(LARGE(E268:J268,4),0),0)+IF($D$2&gt;=5,IFERROR(LARGE(E268:J268,5),0),0)+IF($D$2&gt;=6,IFERROR(LARGE(E268:J268,6),0),0)</f>
        <v>285</v>
      </c>
    </row>
    <row r="269" spans="1:12" x14ac:dyDescent="0.3">
      <c r="A269">
        <f t="shared" si="7"/>
        <v>8</v>
      </c>
      <c r="B269" t="str">
        <f>IF(D269="CPA","Excl",MAX(B$261:B268)+1)</f>
        <v>Excl</v>
      </c>
      <c r="C269" t="s">
        <v>653</v>
      </c>
      <c r="D269" t="s">
        <v>14</v>
      </c>
      <c r="E269">
        <v>51</v>
      </c>
      <c r="F269">
        <v>42</v>
      </c>
      <c r="G269">
        <v>83</v>
      </c>
      <c r="H269">
        <v>68</v>
      </c>
      <c r="K269" s="6">
        <f>IFERROR(LARGE(E269:J269,1),0)+IF($D$2&gt;=2,IFERROR(LARGE(E269:J269,2),0),0)+IF($D$2&gt;=3,IFERROR(LARGE(E269:J269,3),0),0)+IF($D$2&gt;=4,IFERROR(LARGE(E269:J269,4),0),0)+IF($D$2&gt;=5,IFERROR(LARGE(E269:J269,5),0),0)+IF($D$2&gt;=6,IFERROR(LARGE(E269:J269,6),0),0)</f>
        <v>244</v>
      </c>
    </row>
    <row r="270" spans="1:12" x14ac:dyDescent="0.3">
      <c r="A270">
        <f t="shared" si="7"/>
        <v>9</v>
      </c>
      <c r="B270">
        <f>IF(D270="CPA","Excl",MAX(B$261:B269)+1)</f>
        <v>8</v>
      </c>
      <c r="C270" t="s">
        <v>656</v>
      </c>
      <c r="D270" t="s">
        <v>12</v>
      </c>
      <c r="E270">
        <v>55</v>
      </c>
      <c r="F270">
        <v>53</v>
      </c>
      <c r="I270">
        <v>103</v>
      </c>
      <c r="K270" s="6">
        <f>IFERROR(LARGE(E270:J270,1),0)+IF($D$2&gt;=2,IFERROR(LARGE(E270:J270,2),0),0)+IF($D$2&gt;=3,IFERROR(LARGE(E270:J270,3),0),0)+IF($D$2&gt;=4,IFERROR(LARGE(E270:J270,4),0),0)+IF($D$2&gt;=5,IFERROR(LARGE(E270:J270,5),0),0)+IF($D$2&gt;=6,IFERROR(LARGE(E270:J270,6),0),0)</f>
        <v>211</v>
      </c>
    </row>
    <row r="271" spans="1:12" x14ac:dyDescent="0.3">
      <c r="A271">
        <f t="shared" si="7"/>
        <v>10</v>
      </c>
      <c r="B271">
        <f>IF(D271="CPA","Excl",MAX(B$261:B270)+1)</f>
        <v>9</v>
      </c>
      <c r="C271" t="s">
        <v>654</v>
      </c>
      <c r="D271" t="s">
        <v>12</v>
      </c>
      <c r="E271">
        <v>54</v>
      </c>
      <c r="F271">
        <v>54</v>
      </c>
      <c r="H271">
        <v>81</v>
      </c>
      <c r="K271" s="6">
        <f>IFERROR(LARGE(E271:J271,1),0)+IF($D$2&gt;=2,IFERROR(LARGE(E271:J271,2),0),0)+IF($D$2&gt;=3,IFERROR(LARGE(E271:J271,3),0),0)+IF($D$2&gt;=4,IFERROR(LARGE(E271:J271,4),0),0)+IF($D$2&gt;=5,IFERROR(LARGE(E271:J271,5),0),0)+IF($D$2&gt;=6,IFERROR(LARGE(E271:J271,6),0),0)</f>
        <v>189</v>
      </c>
    </row>
    <row r="272" spans="1:12" x14ac:dyDescent="0.3">
      <c r="A272">
        <f t="shared" si="7"/>
        <v>11</v>
      </c>
      <c r="B272">
        <f>IF(D272="CPA","Excl",MAX(B$261:B271)+1)</f>
        <v>10</v>
      </c>
      <c r="C272" t="s">
        <v>655</v>
      </c>
      <c r="D272" t="s">
        <v>57</v>
      </c>
      <c r="E272">
        <v>69</v>
      </c>
      <c r="F272">
        <v>62</v>
      </c>
      <c r="K272" s="6">
        <f>IFERROR(LARGE(E272:J272,1),0)+IF($D$2&gt;=2,IFERROR(LARGE(E272:J272,2),0),0)+IF($D$2&gt;=3,IFERROR(LARGE(E272:J272,3),0),0)+IF($D$2&gt;=4,IFERROR(LARGE(E272:J272,4),0),0)+IF($D$2&gt;=5,IFERROR(LARGE(E272:J272,5),0),0)+IF($D$2&gt;=6,IFERROR(LARGE(E272:J272,6),0),0)</f>
        <v>131</v>
      </c>
    </row>
    <row r="273" spans="1:11" x14ac:dyDescent="0.3">
      <c r="A273">
        <f t="shared" si="7"/>
        <v>12</v>
      </c>
      <c r="B273">
        <f>IF(D273="CPA","Excl",MAX(B$261:B272)+1)</f>
        <v>11</v>
      </c>
      <c r="C273" t="s">
        <v>657</v>
      </c>
      <c r="D273" t="s">
        <v>32</v>
      </c>
      <c r="E273">
        <v>56</v>
      </c>
      <c r="F273">
        <v>45</v>
      </c>
      <c r="K273" s="6">
        <f>IFERROR(LARGE(E273:J273,1),0)+IF($D$2&gt;=2,IFERROR(LARGE(E273:J273,2),0),0)+IF($D$2&gt;=3,IFERROR(LARGE(E273:J273,3),0),0)+IF($D$2&gt;=4,IFERROR(LARGE(E273:J273,4),0),0)+IF($D$2&gt;=5,IFERROR(LARGE(E273:J273,5),0),0)+IF($D$2&gt;=6,IFERROR(LARGE(E273:J273,6),0),0)</f>
        <v>101</v>
      </c>
    </row>
    <row r="275" spans="1:11" x14ac:dyDescent="0.3">
      <c r="F275" s="1"/>
    </row>
    <row r="282" spans="1:11" x14ac:dyDescent="0.3">
      <c r="G282" s="1"/>
    </row>
    <row r="284" spans="1:11" x14ac:dyDescent="0.3">
      <c r="H284" s="1"/>
    </row>
    <row r="286" spans="1:11" x14ac:dyDescent="0.3">
      <c r="E286" s="1"/>
    </row>
    <row r="290" spans="5:6" x14ac:dyDescent="0.3">
      <c r="F290" s="1"/>
    </row>
    <row r="300" spans="5:6" x14ac:dyDescent="0.3">
      <c r="E300" s="1"/>
    </row>
    <row r="306" spans="5:8" x14ac:dyDescent="0.3">
      <c r="F306" s="1"/>
    </row>
    <row r="308" spans="5:8" x14ac:dyDescent="0.3">
      <c r="H308" s="1"/>
    </row>
    <row r="309" spans="5:8" x14ac:dyDescent="0.3">
      <c r="G309" s="1"/>
    </row>
    <row r="320" spans="5:8" x14ac:dyDescent="0.3">
      <c r="E320" s="1"/>
    </row>
    <row r="323" spans="6:8" x14ac:dyDescent="0.3">
      <c r="F323" s="1"/>
    </row>
    <row r="331" spans="6:8" x14ac:dyDescent="0.3">
      <c r="H331" s="1"/>
    </row>
    <row r="334" spans="6:8" x14ac:dyDescent="0.3">
      <c r="G334" s="1"/>
    </row>
    <row r="340" spans="5:8" x14ac:dyDescent="0.3">
      <c r="E340" s="1"/>
      <c r="F340" s="1"/>
    </row>
    <row r="345" spans="5:8" x14ac:dyDescent="0.3">
      <c r="H345" s="1"/>
    </row>
    <row r="346" spans="5:8" x14ac:dyDescent="0.3">
      <c r="G346" s="1"/>
    </row>
    <row r="350" spans="5:8" x14ac:dyDescent="0.3">
      <c r="E350" s="1"/>
    </row>
    <row r="351" spans="5:8" x14ac:dyDescent="0.3">
      <c r="F351" s="1"/>
    </row>
    <row r="357" spans="5:8" x14ac:dyDescent="0.3">
      <c r="H357" s="1"/>
    </row>
    <row r="358" spans="5:8" x14ac:dyDescent="0.3">
      <c r="G358" s="1"/>
    </row>
    <row r="359" spans="5:8" x14ac:dyDescent="0.3">
      <c r="E359" s="1"/>
    </row>
    <row r="362" spans="5:8" x14ac:dyDescent="0.3">
      <c r="F362" s="1"/>
    </row>
  </sheetData>
  <sortState xmlns:xlrd2="http://schemas.microsoft.com/office/spreadsheetml/2017/richdata2" ref="C262:K273">
    <sortCondition descending="1" ref="K262:K273"/>
  </sortState>
  <pageMargins left="0.31496062992125984" right="0.11811023622047245" top="0.74803149606299213" bottom="0.74803149606299213" header="0.31496062992125984" footer="0.31496062992125984"/>
  <pageSetup paperSize="9" orientation="portrait" horizontalDpi="4294967293" verticalDpi="4294967293" r:id="rId1"/>
  <headerFooter>
    <oddHeader>&amp;R&amp;"Arial"&amp;8&amp;K000000Commercial in confidence&amp;1#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2809-4557-43D8-8103-35721A3B44B4}">
  <sheetPr>
    <pageSetUpPr fitToPage="1"/>
  </sheetPr>
  <dimension ref="A1:Q69"/>
  <sheetViews>
    <sheetView workbookViewId="0">
      <pane xSplit="1" ySplit="3" topLeftCell="B32" activePane="bottomRight" state="frozen"/>
      <selection pane="topRight" activeCell="B1" sqref="B1"/>
      <selection pane="bottomLeft" activeCell="A4" sqref="A4"/>
      <selection pane="bottomRight" activeCell="D47" sqref="D47"/>
    </sheetView>
  </sheetViews>
  <sheetFormatPr defaultRowHeight="14.4" x14ac:dyDescent="0.3"/>
  <cols>
    <col min="1" max="1" width="11.88671875" customWidth="1"/>
    <col min="2" max="17" width="6.6640625" customWidth="1"/>
  </cols>
  <sheetData>
    <row r="1" spans="1:17" s="2" customFormat="1" ht="47.25" customHeight="1" x14ac:dyDescent="0.5">
      <c r="A1" s="2" t="s">
        <v>701</v>
      </c>
    </row>
    <row r="3" spans="1:17" s="1" customFormat="1" ht="28.8" x14ac:dyDescent="0.3">
      <c r="A3" s="3" t="s">
        <v>702</v>
      </c>
      <c r="B3" s="3" t="s">
        <v>43</v>
      </c>
      <c r="C3" s="3" t="s">
        <v>23</v>
      </c>
      <c r="D3" s="3" t="s">
        <v>57</v>
      </c>
      <c r="E3" s="3" t="s">
        <v>703</v>
      </c>
      <c r="F3" s="3" t="s">
        <v>415</v>
      </c>
      <c r="G3" s="47" t="s">
        <v>362</v>
      </c>
      <c r="H3" s="3" t="s">
        <v>32</v>
      </c>
      <c r="I3" s="3" t="s">
        <v>51</v>
      </c>
      <c r="J3" s="3" t="s">
        <v>12</v>
      </c>
      <c r="K3" s="47" t="s">
        <v>704</v>
      </c>
      <c r="L3" s="3" t="s">
        <v>16</v>
      </c>
      <c r="M3" s="3" t="s">
        <v>705</v>
      </c>
      <c r="N3" s="3" t="s">
        <v>41</v>
      </c>
      <c r="O3" s="3" t="s">
        <v>47</v>
      </c>
      <c r="P3" s="3" t="s">
        <v>21</v>
      </c>
      <c r="Q3" s="3" t="s">
        <v>14</v>
      </c>
    </row>
    <row r="4" spans="1:17" x14ac:dyDescent="0.3">
      <c r="A4" s="3" t="s">
        <v>706</v>
      </c>
      <c r="B4" s="6">
        <v>185</v>
      </c>
      <c r="C4" s="6">
        <v>163</v>
      </c>
      <c r="D4" s="6">
        <v>185</v>
      </c>
      <c r="E4" s="6">
        <v>86</v>
      </c>
      <c r="F4" s="6">
        <v>3</v>
      </c>
      <c r="G4" s="6">
        <v>8</v>
      </c>
      <c r="H4" s="6">
        <v>78</v>
      </c>
      <c r="I4" s="6">
        <v>185</v>
      </c>
      <c r="J4" s="6">
        <v>1</v>
      </c>
      <c r="K4" s="6">
        <v>29</v>
      </c>
      <c r="L4" s="6">
        <v>56</v>
      </c>
      <c r="M4" s="6">
        <v>76</v>
      </c>
      <c r="N4" s="6">
        <v>16</v>
      </c>
      <c r="O4" s="6">
        <v>185</v>
      </c>
      <c r="P4" s="6">
        <v>23</v>
      </c>
      <c r="Q4" s="6">
        <v>4</v>
      </c>
    </row>
    <row r="5" spans="1:17" x14ac:dyDescent="0.3">
      <c r="A5" s="3" t="s">
        <v>707</v>
      </c>
      <c r="B5" s="6">
        <v>185</v>
      </c>
      <c r="C5" s="6">
        <v>169</v>
      </c>
      <c r="D5" s="6">
        <v>185</v>
      </c>
      <c r="E5" s="6">
        <v>185</v>
      </c>
      <c r="F5" s="6">
        <v>5</v>
      </c>
      <c r="G5" s="6">
        <v>22</v>
      </c>
      <c r="H5" s="6">
        <v>185</v>
      </c>
      <c r="I5" s="6">
        <v>185</v>
      </c>
      <c r="J5" s="6">
        <v>125</v>
      </c>
      <c r="K5" s="6">
        <v>65</v>
      </c>
      <c r="L5" s="6">
        <v>107</v>
      </c>
      <c r="M5" s="6">
        <v>185</v>
      </c>
      <c r="N5" s="6">
        <v>25</v>
      </c>
      <c r="O5" s="6">
        <v>185</v>
      </c>
      <c r="P5" s="6">
        <v>185</v>
      </c>
      <c r="Q5" s="6">
        <v>95</v>
      </c>
    </row>
    <row r="6" spans="1:17" x14ac:dyDescent="0.3">
      <c r="A6" s="3" t="s">
        <v>708</v>
      </c>
      <c r="B6" s="6">
        <v>185</v>
      </c>
      <c r="C6" s="6">
        <v>174</v>
      </c>
      <c r="D6" s="6">
        <v>185</v>
      </c>
      <c r="E6" s="6">
        <v>185</v>
      </c>
      <c r="F6" s="6">
        <v>54</v>
      </c>
      <c r="G6" s="6">
        <v>185</v>
      </c>
      <c r="H6" s="6">
        <v>185</v>
      </c>
      <c r="I6" s="6">
        <v>185</v>
      </c>
      <c r="J6" s="6">
        <v>162</v>
      </c>
      <c r="K6" s="6">
        <v>68</v>
      </c>
      <c r="L6" s="6">
        <v>185</v>
      </c>
      <c r="M6" s="6">
        <v>185</v>
      </c>
      <c r="N6" s="6">
        <v>33</v>
      </c>
      <c r="O6" s="6">
        <v>185</v>
      </c>
      <c r="P6" s="6">
        <v>185</v>
      </c>
      <c r="Q6" s="6">
        <v>155</v>
      </c>
    </row>
    <row r="7" spans="1:17" x14ac:dyDescent="0.3">
      <c r="A7" s="3" t="s">
        <v>709</v>
      </c>
      <c r="B7" s="6">
        <v>185</v>
      </c>
      <c r="C7" s="6">
        <v>185</v>
      </c>
      <c r="D7" s="6">
        <v>185</v>
      </c>
      <c r="E7" s="6">
        <v>185</v>
      </c>
      <c r="F7" s="6">
        <v>164</v>
      </c>
      <c r="G7" s="6">
        <v>185</v>
      </c>
      <c r="H7" s="6">
        <v>185</v>
      </c>
      <c r="I7" s="6">
        <v>185</v>
      </c>
      <c r="J7" s="6">
        <v>185</v>
      </c>
      <c r="K7" s="6">
        <v>102</v>
      </c>
      <c r="L7" s="6">
        <v>185</v>
      </c>
      <c r="M7" s="6">
        <v>185</v>
      </c>
      <c r="N7" s="6">
        <v>55</v>
      </c>
      <c r="O7" s="6">
        <v>185</v>
      </c>
      <c r="P7" s="6">
        <v>185</v>
      </c>
      <c r="Q7" s="6">
        <v>160</v>
      </c>
    </row>
    <row r="8" spans="1:17" x14ac:dyDescent="0.3">
      <c r="A8" s="3" t="s">
        <v>710</v>
      </c>
      <c r="B8" s="6">
        <v>185</v>
      </c>
      <c r="C8" s="6">
        <v>17</v>
      </c>
      <c r="D8" s="6">
        <v>185</v>
      </c>
      <c r="E8" s="6">
        <v>7</v>
      </c>
      <c r="F8" s="6">
        <v>9</v>
      </c>
      <c r="G8" s="6">
        <v>137</v>
      </c>
      <c r="H8" s="6">
        <v>32</v>
      </c>
      <c r="I8" s="6">
        <v>20</v>
      </c>
      <c r="J8" s="6">
        <v>71</v>
      </c>
      <c r="K8" s="6">
        <v>34</v>
      </c>
      <c r="L8" s="6">
        <v>2</v>
      </c>
      <c r="M8" s="6">
        <v>185</v>
      </c>
      <c r="N8" s="6">
        <v>18</v>
      </c>
      <c r="O8" s="6">
        <v>74</v>
      </c>
      <c r="P8" s="6">
        <v>21</v>
      </c>
      <c r="Q8" s="6">
        <v>15</v>
      </c>
    </row>
    <row r="9" spans="1:17" x14ac:dyDescent="0.3">
      <c r="A9" s="3" t="s">
        <v>711</v>
      </c>
      <c r="B9" s="6">
        <v>185</v>
      </c>
      <c r="C9" s="6">
        <v>96</v>
      </c>
      <c r="D9" s="6">
        <v>185</v>
      </c>
      <c r="E9" s="6">
        <v>50</v>
      </c>
      <c r="F9" s="6">
        <v>28</v>
      </c>
      <c r="G9" s="6">
        <v>173</v>
      </c>
      <c r="H9" s="6">
        <v>89</v>
      </c>
      <c r="I9" s="6">
        <v>108</v>
      </c>
      <c r="J9" s="6">
        <v>82</v>
      </c>
      <c r="K9" s="6">
        <v>38</v>
      </c>
      <c r="L9" s="6">
        <v>10</v>
      </c>
      <c r="M9" s="6">
        <v>185</v>
      </c>
      <c r="N9" s="6">
        <v>26</v>
      </c>
      <c r="O9" s="6">
        <v>92</v>
      </c>
      <c r="P9" s="6">
        <v>165</v>
      </c>
      <c r="Q9" s="6">
        <v>40</v>
      </c>
    </row>
    <row r="10" spans="1:17" x14ac:dyDescent="0.3">
      <c r="A10" s="3" t="s">
        <v>712</v>
      </c>
      <c r="B10" s="6">
        <v>185</v>
      </c>
      <c r="C10" s="6">
        <v>138</v>
      </c>
      <c r="D10" s="6">
        <v>185</v>
      </c>
      <c r="E10" s="6">
        <v>185</v>
      </c>
      <c r="F10" s="6">
        <v>87</v>
      </c>
      <c r="G10" s="6">
        <v>185</v>
      </c>
      <c r="H10" s="6">
        <v>185</v>
      </c>
      <c r="I10" s="6">
        <v>185</v>
      </c>
      <c r="J10" s="6">
        <v>118</v>
      </c>
      <c r="K10" s="6">
        <v>60</v>
      </c>
      <c r="L10" s="6">
        <v>49</v>
      </c>
      <c r="M10" s="6">
        <v>185</v>
      </c>
      <c r="N10" s="6">
        <v>58</v>
      </c>
      <c r="O10" s="6">
        <v>185</v>
      </c>
      <c r="P10" s="6">
        <v>176</v>
      </c>
      <c r="Q10" s="6">
        <v>64</v>
      </c>
    </row>
    <row r="11" spans="1:17" x14ac:dyDescent="0.3">
      <c r="A11" s="3" t="s">
        <v>713</v>
      </c>
      <c r="B11" s="6">
        <v>151</v>
      </c>
      <c r="C11" s="6">
        <v>53</v>
      </c>
      <c r="D11" s="6">
        <v>185</v>
      </c>
      <c r="E11" s="6">
        <v>185</v>
      </c>
      <c r="F11" s="6">
        <v>51</v>
      </c>
      <c r="G11" s="6">
        <v>123</v>
      </c>
      <c r="H11" s="6">
        <v>11</v>
      </c>
      <c r="I11" s="6">
        <v>24</v>
      </c>
      <c r="J11" s="6">
        <v>12</v>
      </c>
      <c r="K11" s="6">
        <v>39</v>
      </c>
      <c r="L11" s="6">
        <v>31</v>
      </c>
      <c r="M11" s="6">
        <v>185</v>
      </c>
      <c r="N11" s="6">
        <v>27</v>
      </c>
      <c r="O11" s="6">
        <v>52</v>
      </c>
      <c r="P11" s="6">
        <v>36</v>
      </c>
      <c r="Q11" s="6">
        <v>13</v>
      </c>
    </row>
    <row r="12" spans="1:17" x14ac:dyDescent="0.3">
      <c r="A12" s="3" t="s">
        <v>714</v>
      </c>
      <c r="B12" s="6">
        <v>185</v>
      </c>
      <c r="C12" s="6">
        <v>84</v>
      </c>
      <c r="D12" s="6">
        <v>185</v>
      </c>
      <c r="E12" s="6">
        <v>185</v>
      </c>
      <c r="F12" s="6">
        <v>69</v>
      </c>
      <c r="G12" s="6">
        <v>133</v>
      </c>
      <c r="H12" s="6">
        <v>185</v>
      </c>
      <c r="I12" s="6">
        <v>185</v>
      </c>
      <c r="J12" s="6">
        <v>14</v>
      </c>
      <c r="K12" s="6">
        <v>99</v>
      </c>
      <c r="L12" s="6">
        <v>47</v>
      </c>
      <c r="M12" s="6">
        <v>185</v>
      </c>
      <c r="N12" s="6">
        <v>106</v>
      </c>
      <c r="O12" s="6">
        <v>109</v>
      </c>
      <c r="P12" s="6">
        <v>103</v>
      </c>
      <c r="Q12" s="6">
        <v>73</v>
      </c>
    </row>
    <row r="13" spans="1:17" x14ac:dyDescent="0.3">
      <c r="A13" s="3" t="s">
        <v>715</v>
      </c>
      <c r="B13" s="6">
        <v>145</v>
      </c>
      <c r="C13" s="6">
        <v>150</v>
      </c>
      <c r="D13" s="6">
        <v>185</v>
      </c>
      <c r="E13" s="6">
        <v>185</v>
      </c>
      <c r="F13" s="6">
        <v>75</v>
      </c>
      <c r="G13" s="6">
        <v>61</v>
      </c>
      <c r="H13" s="6">
        <v>42</v>
      </c>
      <c r="I13" s="6">
        <v>110</v>
      </c>
      <c r="J13" s="6">
        <v>121</v>
      </c>
      <c r="K13" s="6">
        <v>135</v>
      </c>
      <c r="L13" s="6">
        <v>67</v>
      </c>
      <c r="M13" s="6">
        <v>185</v>
      </c>
      <c r="N13" s="6">
        <v>57</v>
      </c>
      <c r="O13" s="6">
        <v>104</v>
      </c>
      <c r="P13" s="6">
        <v>19</v>
      </c>
      <c r="Q13" s="6">
        <v>184</v>
      </c>
    </row>
    <row r="14" spans="1:17" x14ac:dyDescent="0.3">
      <c r="A14" s="3" t="s">
        <v>716</v>
      </c>
      <c r="B14" s="6">
        <v>185</v>
      </c>
      <c r="C14" s="6">
        <v>41</v>
      </c>
      <c r="D14" s="6">
        <v>185</v>
      </c>
      <c r="E14" s="6">
        <v>119</v>
      </c>
      <c r="F14" s="6">
        <v>101</v>
      </c>
      <c r="G14" s="6">
        <v>161</v>
      </c>
      <c r="H14" s="6">
        <v>72</v>
      </c>
      <c r="I14" s="6">
        <v>6</v>
      </c>
      <c r="J14" s="6">
        <v>166</v>
      </c>
      <c r="K14" s="6">
        <v>158</v>
      </c>
      <c r="L14" s="6">
        <v>112</v>
      </c>
      <c r="M14" s="6">
        <v>185</v>
      </c>
      <c r="N14" s="6">
        <v>66</v>
      </c>
      <c r="O14" s="6">
        <v>185</v>
      </c>
      <c r="P14" s="6">
        <v>157</v>
      </c>
      <c r="Q14" s="6">
        <v>142</v>
      </c>
    </row>
    <row r="15" spans="1:17" x14ac:dyDescent="0.3">
      <c r="A15" s="3" t="s">
        <v>717</v>
      </c>
      <c r="B15" s="6">
        <v>185</v>
      </c>
      <c r="C15" s="6">
        <v>178</v>
      </c>
      <c r="D15" s="6">
        <v>185</v>
      </c>
      <c r="E15" s="6">
        <v>185</v>
      </c>
      <c r="F15" s="6">
        <v>126</v>
      </c>
      <c r="G15" s="6">
        <v>180</v>
      </c>
      <c r="H15" s="6">
        <v>132</v>
      </c>
      <c r="I15" s="6">
        <v>43</v>
      </c>
      <c r="J15" s="6">
        <v>168</v>
      </c>
      <c r="K15" s="6">
        <v>175</v>
      </c>
      <c r="L15" s="6">
        <v>159</v>
      </c>
      <c r="M15" s="6">
        <v>185</v>
      </c>
      <c r="N15" s="6">
        <v>140</v>
      </c>
      <c r="O15" s="6">
        <v>185</v>
      </c>
      <c r="P15" s="6">
        <v>167</v>
      </c>
      <c r="Q15" s="6">
        <v>171</v>
      </c>
    </row>
    <row r="16" spans="1:17" x14ac:dyDescent="0.3">
      <c r="A16" s="3" t="s">
        <v>718</v>
      </c>
      <c r="B16" s="6">
        <v>185</v>
      </c>
      <c r="C16" s="6">
        <v>182</v>
      </c>
      <c r="D16" s="6">
        <v>185</v>
      </c>
      <c r="E16" s="6">
        <v>59</v>
      </c>
      <c r="F16" s="6">
        <v>46</v>
      </c>
      <c r="G16" s="6">
        <v>105</v>
      </c>
      <c r="H16" s="6">
        <v>35</v>
      </c>
      <c r="I16" s="6">
        <v>70</v>
      </c>
      <c r="J16" s="6">
        <v>152</v>
      </c>
      <c r="K16" s="6">
        <v>144</v>
      </c>
      <c r="L16" s="6">
        <v>124</v>
      </c>
      <c r="M16" s="6">
        <v>185</v>
      </c>
      <c r="N16" s="6">
        <v>111</v>
      </c>
      <c r="O16" s="6">
        <v>156</v>
      </c>
      <c r="P16" s="6">
        <v>45</v>
      </c>
      <c r="Q16" s="6">
        <v>83</v>
      </c>
    </row>
    <row r="17" spans="1:17" x14ac:dyDescent="0.3">
      <c r="A17" s="3" t="s">
        <v>719</v>
      </c>
      <c r="B17" s="6">
        <v>185</v>
      </c>
      <c r="C17" s="6">
        <v>185</v>
      </c>
      <c r="D17" s="6">
        <v>185</v>
      </c>
      <c r="E17" s="6">
        <v>185</v>
      </c>
      <c r="F17" s="6">
        <v>79</v>
      </c>
      <c r="G17" s="6">
        <v>128</v>
      </c>
      <c r="H17" s="6">
        <v>37</v>
      </c>
      <c r="I17" s="6">
        <v>81</v>
      </c>
      <c r="J17" s="6">
        <v>154</v>
      </c>
      <c r="K17" s="6">
        <v>149</v>
      </c>
      <c r="L17" s="6">
        <v>129</v>
      </c>
      <c r="M17" s="6">
        <v>185</v>
      </c>
      <c r="N17" s="6">
        <v>130</v>
      </c>
      <c r="O17" s="6">
        <v>185</v>
      </c>
      <c r="P17" s="6">
        <v>146</v>
      </c>
      <c r="Q17" s="6">
        <v>131</v>
      </c>
    </row>
    <row r="18" spans="1:17" x14ac:dyDescent="0.3">
      <c r="A18" s="3" t="s">
        <v>720</v>
      </c>
      <c r="B18" s="6">
        <v>185</v>
      </c>
      <c r="C18" s="6">
        <v>88</v>
      </c>
      <c r="D18" s="6">
        <v>185</v>
      </c>
      <c r="E18" s="6">
        <v>100</v>
      </c>
      <c r="F18" s="6">
        <v>115</v>
      </c>
      <c r="G18" s="6">
        <v>30</v>
      </c>
      <c r="H18" s="6">
        <v>134</v>
      </c>
      <c r="I18" s="6">
        <v>185</v>
      </c>
      <c r="J18" s="6">
        <v>94</v>
      </c>
      <c r="K18" s="6">
        <v>117</v>
      </c>
      <c r="L18" s="6">
        <v>116</v>
      </c>
      <c r="M18" s="6">
        <v>185</v>
      </c>
      <c r="N18" s="6">
        <v>91</v>
      </c>
      <c r="O18" s="6">
        <v>185</v>
      </c>
      <c r="P18" s="6">
        <v>62</v>
      </c>
      <c r="Q18" s="6">
        <v>44</v>
      </c>
    </row>
    <row r="19" spans="1:17" x14ac:dyDescent="0.3">
      <c r="A19" s="3" t="s">
        <v>721</v>
      </c>
      <c r="B19" s="6">
        <v>185</v>
      </c>
      <c r="C19" s="6">
        <v>185</v>
      </c>
      <c r="D19" s="6">
        <v>185</v>
      </c>
      <c r="E19" s="6">
        <v>185</v>
      </c>
      <c r="F19" s="6">
        <v>185</v>
      </c>
      <c r="G19" s="6">
        <v>185</v>
      </c>
      <c r="H19" s="6">
        <v>185</v>
      </c>
      <c r="I19" s="6">
        <v>185</v>
      </c>
      <c r="J19" s="6">
        <v>185</v>
      </c>
      <c r="K19" s="6">
        <v>139</v>
      </c>
      <c r="L19" s="6">
        <v>185</v>
      </c>
      <c r="M19" s="6">
        <v>185</v>
      </c>
      <c r="N19" s="6">
        <v>185</v>
      </c>
      <c r="O19" s="6">
        <v>185</v>
      </c>
      <c r="P19" s="6">
        <v>185</v>
      </c>
      <c r="Q19" s="6">
        <v>185</v>
      </c>
    </row>
    <row r="20" spans="1:17" x14ac:dyDescent="0.3">
      <c r="A20" s="3" t="s">
        <v>722</v>
      </c>
      <c r="B20" s="6">
        <v>185</v>
      </c>
      <c r="C20" s="6">
        <v>97</v>
      </c>
      <c r="D20" s="6">
        <v>185</v>
      </c>
      <c r="E20" s="6">
        <v>98</v>
      </c>
      <c r="F20" s="6">
        <v>185</v>
      </c>
      <c r="G20" s="6">
        <v>185</v>
      </c>
      <c r="H20" s="6">
        <v>114</v>
      </c>
      <c r="I20" s="6">
        <v>185</v>
      </c>
      <c r="J20" s="6">
        <v>147</v>
      </c>
      <c r="K20" s="6">
        <v>48</v>
      </c>
      <c r="L20" s="6">
        <v>122</v>
      </c>
      <c r="M20" s="6">
        <v>185</v>
      </c>
      <c r="N20" s="6">
        <v>148</v>
      </c>
      <c r="O20" s="6">
        <v>185</v>
      </c>
      <c r="P20" s="6">
        <v>93</v>
      </c>
      <c r="Q20" s="6">
        <v>183</v>
      </c>
    </row>
    <row r="21" spans="1:17" x14ac:dyDescent="0.3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3" t="s">
        <v>9</v>
      </c>
      <c r="B22" s="6">
        <f t="shared" ref="B22:Q22" si="0">SUM(B4:B21)</f>
        <v>3071</v>
      </c>
      <c r="C22" s="6">
        <f t="shared" si="0"/>
        <v>2185</v>
      </c>
      <c r="D22" s="6">
        <f t="shared" si="0"/>
        <v>3145</v>
      </c>
      <c r="E22" s="6">
        <f t="shared" si="0"/>
        <v>2369</v>
      </c>
      <c r="F22" s="6">
        <f t="shared" si="0"/>
        <v>1382</v>
      </c>
      <c r="G22" s="6">
        <f t="shared" si="0"/>
        <v>2186</v>
      </c>
      <c r="H22" s="6">
        <f t="shared" si="0"/>
        <v>1886</v>
      </c>
      <c r="I22" s="6">
        <f t="shared" si="0"/>
        <v>2127</v>
      </c>
      <c r="J22" s="6">
        <f t="shared" si="0"/>
        <v>1957</v>
      </c>
      <c r="K22" s="6">
        <f t="shared" si="0"/>
        <v>1599</v>
      </c>
      <c r="L22" s="6">
        <f t="shared" si="0"/>
        <v>1686</v>
      </c>
      <c r="M22" s="6">
        <f t="shared" si="0"/>
        <v>3036</v>
      </c>
      <c r="N22" s="6">
        <f t="shared" si="0"/>
        <v>1292</v>
      </c>
      <c r="O22" s="6">
        <f t="shared" si="0"/>
        <v>2622</v>
      </c>
      <c r="P22" s="6">
        <f t="shared" si="0"/>
        <v>1953</v>
      </c>
      <c r="Q22" s="6">
        <f t="shared" si="0"/>
        <v>1742</v>
      </c>
    </row>
    <row r="23" spans="1:17" x14ac:dyDescent="0.3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3" t="s">
        <v>1</v>
      </c>
      <c r="B24" s="6">
        <v>15</v>
      </c>
      <c r="C24" s="6">
        <v>11</v>
      </c>
      <c r="D24" s="6">
        <v>16</v>
      </c>
      <c r="E24" s="6">
        <v>12</v>
      </c>
      <c r="F24" s="6">
        <v>2</v>
      </c>
      <c r="G24" s="6">
        <v>10</v>
      </c>
      <c r="H24" s="6">
        <v>6</v>
      </c>
      <c r="I24" s="6">
        <v>9</v>
      </c>
      <c r="J24" s="6">
        <v>8</v>
      </c>
      <c r="K24" s="6">
        <v>3</v>
      </c>
      <c r="L24" s="6">
        <v>4</v>
      </c>
      <c r="M24" s="6">
        <v>14</v>
      </c>
      <c r="N24" s="6">
        <v>1</v>
      </c>
      <c r="O24" s="6">
        <v>13</v>
      </c>
      <c r="P24" s="6">
        <v>7</v>
      </c>
      <c r="Q24" s="6">
        <v>5</v>
      </c>
    </row>
    <row r="25" spans="1:17" ht="28.8" x14ac:dyDescent="0.3">
      <c r="A25" s="47" t="s">
        <v>723</v>
      </c>
      <c r="B25" s="6">
        <f>B24-IF(B24&gt;=$Q24,1,0)</f>
        <v>14</v>
      </c>
      <c r="C25" s="6">
        <f t="shared" ref="C25:P25" si="1">C24-IF(C24&gt;=$Q24,1,0)</f>
        <v>10</v>
      </c>
      <c r="D25" s="6">
        <f t="shared" si="1"/>
        <v>15</v>
      </c>
      <c r="E25" s="6">
        <f t="shared" si="1"/>
        <v>11</v>
      </c>
      <c r="F25" s="6">
        <f t="shared" si="1"/>
        <v>2</v>
      </c>
      <c r="G25" s="6">
        <f t="shared" si="1"/>
        <v>9</v>
      </c>
      <c r="H25" s="6">
        <f t="shared" si="1"/>
        <v>5</v>
      </c>
      <c r="I25" s="6">
        <f t="shared" si="1"/>
        <v>8</v>
      </c>
      <c r="J25" s="6">
        <f t="shared" si="1"/>
        <v>7</v>
      </c>
      <c r="K25" s="6">
        <f t="shared" si="1"/>
        <v>3</v>
      </c>
      <c r="L25" s="6">
        <f t="shared" si="1"/>
        <v>4</v>
      </c>
      <c r="M25" s="6">
        <f t="shared" si="1"/>
        <v>13</v>
      </c>
      <c r="N25" s="6">
        <f t="shared" si="1"/>
        <v>1</v>
      </c>
      <c r="O25" s="6">
        <f t="shared" si="1"/>
        <v>12</v>
      </c>
      <c r="P25" s="6">
        <f t="shared" si="1"/>
        <v>6</v>
      </c>
      <c r="Q25" s="48"/>
    </row>
    <row r="26" spans="1:17" x14ac:dyDescent="0.3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3" t="s">
        <v>724</v>
      </c>
      <c r="B27" s="6"/>
      <c r="C27" s="6"/>
      <c r="D27" s="6"/>
      <c r="E27" s="6"/>
      <c r="F27" s="6">
        <v>170</v>
      </c>
      <c r="G27" s="6"/>
      <c r="H27" s="6"/>
      <c r="I27" s="6"/>
      <c r="J27" s="6"/>
      <c r="K27" s="6">
        <v>113</v>
      </c>
      <c r="L27" s="6"/>
      <c r="M27" s="6"/>
      <c r="N27" s="6">
        <v>63</v>
      </c>
      <c r="O27" s="6"/>
      <c r="P27" s="6"/>
      <c r="Q27" s="6"/>
    </row>
    <row r="28" spans="1:17" x14ac:dyDescent="0.3">
      <c r="A28" s="3" t="s">
        <v>725</v>
      </c>
      <c r="B28" s="6"/>
      <c r="C28" s="6"/>
      <c r="D28" s="6"/>
      <c r="E28" s="6"/>
      <c r="F28" s="6"/>
      <c r="G28" s="6"/>
      <c r="H28" s="6"/>
      <c r="I28" s="6"/>
      <c r="J28" s="6"/>
      <c r="K28" s="6">
        <v>120</v>
      </c>
      <c r="L28" s="6"/>
      <c r="M28" s="6"/>
      <c r="N28" s="6">
        <v>77</v>
      </c>
      <c r="O28" s="6"/>
      <c r="P28" s="6"/>
      <c r="Q28" s="6"/>
    </row>
    <row r="29" spans="1:17" x14ac:dyDescent="0.3">
      <c r="A29" s="3" t="s">
        <v>726</v>
      </c>
      <c r="B29" s="6"/>
      <c r="C29" s="6"/>
      <c r="D29" s="6"/>
      <c r="E29" s="6"/>
      <c r="F29" s="6"/>
      <c r="G29" s="6"/>
      <c r="H29" s="6"/>
      <c r="I29" s="6"/>
      <c r="J29" s="6"/>
      <c r="K29" s="6">
        <v>136</v>
      </c>
      <c r="L29" s="6"/>
      <c r="M29" s="6"/>
      <c r="N29" s="6">
        <v>85</v>
      </c>
      <c r="O29" s="6"/>
      <c r="P29" s="6"/>
      <c r="Q29" s="6"/>
    </row>
    <row r="30" spans="1:17" x14ac:dyDescent="0.3">
      <c r="A30" s="3" t="s">
        <v>727</v>
      </c>
      <c r="B30" s="6"/>
      <c r="C30" s="6"/>
      <c r="D30" s="6"/>
      <c r="E30" s="6"/>
      <c r="F30" s="6"/>
      <c r="G30" s="6"/>
      <c r="H30" s="6"/>
      <c r="I30" s="6"/>
      <c r="J30" s="6"/>
      <c r="K30" s="6">
        <v>141</v>
      </c>
      <c r="L30" s="6"/>
      <c r="M30" s="6"/>
      <c r="N30" s="6">
        <v>90</v>
      </c>
      <c r="O30" s="6"/>
      <c r="P30" s="6"/>
      <c r="Q30" s="6"/>
    </row>
    <row r="31" spans="1:17" x14ac:dyDescent="0.3">
      <c r="A31" s="3" t="s">
        <v>728</v>
      </c>
      <c r="B31" s="6"/>
      <c r="C31" s="6"/>
      <c r="D31" s="6"/>
      <c r="E31" s="6"/>
      <c r="F31" s="6">
        <v>127</v>
      </c>
      <c r="G31" s="6">
        <v>181</v>
      </c>
      <c r="H31" s="6">
        <v>153</v>
      </c>
      <c r="I31" s="6">
        <v>80</v>
      </c>
      <c r="J31" s="6">
        <v>172</v>
      </c>
      <c r="K31" s="6">
        <v>179</v>
      </c>
      <c r="L31" s="6"/>
      <c r="M31" s="6"/>
      <c r="N31" s="6">
        <v>143</v>
      </c>
      <c r="O31" s="6"/>
      <c r="P31" s="6">
        <v>177</v>
      </c>
      <c r="Q31" s="6"/>
    </row>
    <row r="32" spans="1:17" x14ac:dyDescent="0.3">
      <c r="A32" s="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3">
      <c r="A33" s="3" t="s">
        <v>729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3">
      <c r="A34" s="3" t="s">
        <v>730</v>
      </c>
      <c r="B34" s="6">
        <v>63</v>
      </c>
      <c r="C34" s="6">
        <v>47</v>
      </c>
      <c r="D34" s="6">
        <v>59</v>
      </c>
      <c r="E34" s="6">
        <v>25</v>
      </c>
      <c r="F34" s="6">
        <v>8</v>
      </c>
      <c r="G34" s="6">
        <v>30</v>
      </c>
      <c r="H34" s="6">
        <v>20</v>
      </c>
      <c r="I34" s="6">
        <v>48</v>
      </c>
      <c r="J34" s="6">
        <v>30</v>
      </c>
      <c r="K34" s="6">
        <v>20</v>
      </c>
      <c r="L34" s="6">
        <v>4</v>
      </c>
      <c r="M34" s="6">
        <v>55</v>
      </c>
      <c r="N34" s="6">
        <v>24</v>
      </c>
      <c r="O34" s="6">
        <v>51</v>
      </c>
      <c r="P34" s="6">
        <v>30</v>
      </c>
      <c r="Q34" s="6">
        <v>30</v>
      </c>
    </row>
    <row r="35" spans="1:17" x14ac:dyDescent="0.3">
      <c r="A35" s="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3">
      <c r="A36" s="3" t="s">
        <v>9</v>
      </c>
      <c r="B36" s="6">
        <v>78</v>
      </c>
      <c r="C36" s="6">
        <v>58</v>
      </c>
      <c r="D36" s="6">
        <v>75</v>
      </c>
      <c r="E36" s="6">
        <v>37</v>
      </c>
      <c r="F36" s="6">
        <v>10</v>
      </c>
      <c r="G36" s="6">
        <v>40</v>
      </c>
      <c r="H36" s="6">
        <v>26</v>
      </c>
      <c r="I36" s="6">
        <v>57</v>
      </c>
      <c r="J36" s="6">
        <v>38</v>
      </c>
      <c r="K36" s="6">
        <v>23</v>
      </c>
      <c r="L36" s="6">
        <v>8</v>
      </c>
      <c r="M36" s="6">
        <v>69</v>
      </c>
      <c r="N36" s="6">
        <v>25</v>
      </c>
      <c r="O36" s="6">
        <v>64</v>
      </c>
      <c r="P36" s="6">
        <v>37</v>
      </c>
      <c r="Q36" s="6">
        <v>35</v>
      </c>
    </row>
    <row r="37" spans="1:17" x14ac:dyDescent="0.3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3">
      <c r="A38" s="3" t="s">
        <v>731</v>
      </c>
      <c r="B38" s="6">
        <v>16</v>
      </c>
      <c r="C38" s="6">
        <v>12</v>
      </c>
      <c r="D38" s="6">
        <v>15</v>
      </c>
      <c r="E38" s="6">
        <v>7</v>
      </c>
      <c r="F38" s="6">
        <v>2</v>
      </c>
      <c r="G38" s="6">
        <v>10</v>
      </c>
      <c r="H38" s="6">
        <v>5</v>
      </c>
      <c r="I38" s="6">
        <v>11</v>
      </c>
      <c r="J38" s="6">
        <v>9</v>
      </c>
      <c r="K38" s="6">
        <v>3</v>
      </c>
      <c r="L38" s="6">
        <v>1</v>
      </c>
      <c r="M38" s="6">
        <v>14</v>
      </c>
      <c r="N38" s="6">
        <v>4</v>
      </c>
      <c r="O38" s="6">
        <v>13</v>
      </c>
      <c r="P38" s="6">
        <v>7</v>
      </c>
      <c r="Q38" s="6">
        <v>6</v>
      </c>
    </row>
    <row r="40" spans="1:17" x14ac:dyDescent="0.3">
      <c r="A40" s="1" t="s">
        <v>732</v>
      </c>
    </row>
    <row r="41" spans="1:17" x14ac:dyDescent="0.3">
      <c r="A41" s="3" t="s">
        <v>730</v>
      </c>
      <c r="B41" s="6">
        <v>59</v>
      </c>
      <c r="C41" s="6">
        <v>43</v>
      </c>
      <c r="D41" s="6">
        <v>55</v>
      </c>
      <c r="E41" s="6">
        <v>23</v>
      </c>
      <c r="F41" s="6">
        <v>8</v>
      </c>
      <c r="G41" s="6">
        <v>29</v>
      </c>
      <c r="H41" s="6">
        <v>19</v>
      </c>
      <c r="I41" s="6">
        <v>44</v>
      </c>
      <c r="J41" s="6">
        <v>28</v>
      </c>
      <c r="K41" s="6">
        <v>19</v>
      </c>
      <c r="L41" s="6">
        <v>4</v>
      </c>
      <c r="M41" s="6">
        <v>51</v>
      </c>
      <c r="N41" s="6">
        <v>22</v>
      </c>
      <c r="O41" s="6">
        <v>47</v>
      </c>
      <c r="P41" s="6">
        <v>29</v>
      </c>
      <c r="Q41" s="48">
        <v>0</v>
      </c>
    </row>
    <row r="42" spans="1:17" x14ac:dyDescent="0.3">
      <c r="A42" s="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3">
      <c r="A43" s="3" t="s">
        <v>9</v>
      </c>
      <c r="B43" s="6">
        <f>B41+B25</f>
        <v>73</v>
      </c>
      <c r="C43" s="6">
        <f t="shared" ref="C43:Q43" si="2">C41+C25</f>
        <v>53</v>
      </c>
      <c r="D43" s="6">
        <f t="shared" si="2"/>
        <v>70</v>
      </c>
      <c r="E43" s="6">
        <f t="shared" si="2"/>
        <v>34</v>
      </c>
      <c r="F43" s="6">
        <f t="shared" si="2"/>
        <v>10</v>
      </c>
      <c r="G43" s="6">
        <f t="shared" si="2"/>
        <v>38</v>
      </c>
      <c r="H43" s="6">
        <f t="shared" si="2"/>
        <v>24</v>
      </c>
      <c r="I43" s="6">
        <f t="shared" si="2"/>
        <v>52</v>
      </c>
      <c r="J43" s="6">
        <f t="shared" si="2"/>
        <v>35</v>
      </c>
      <c r="K43" s="6">
        <f t="shared" si="2"/>
        <v>22</v>
      </c>
      <c r="L43" s="6">
        <f t="shared" si="2"/>
        <v>8</v>
      </c>
      <c r="M43" s="6">
        <f t="shared" si="2"/>
        <v>64</v>
      </c>
      <c r="N43" s="6">
        <f t="shared" si="2"/>
        <v>23</v>
      </c>
      <c r="O43" s="6">
        <f t="shared" si="2"/>
        <v>59</v>
      </c>
      <c r="P43" s="6">
        <f t="shared" si="2"/>
        <v>35</v>
      </c>
      <c r="Q43" s="6">
        <f t="shared" si="2"/>
        <v>0</v>
      </c>
    </row>
    <row r="45" spans="1:17" x14ac:dyDescent="0.3">
      <c r="A45" s="3" t="s">
        <v>731</v>
      </c>
      <c r="B45" s="3">
        <v>15</v>
      </c>
      <c r="C45" s="3">
        <v>11</v>
      </c>
      <c r="D45" s="3">
        <v>14</v>
      </c>
      <c r="E45" s="3">
        <v>6</v>
      </c>
      <c r="F45" s="3">
        <v>2</v>
      </c>
      <c r="G45" s="3">
        <v>9</v>
      </c>
      <c r="H45" s="3">
        <v>5</v>
      </c>
      <c r="I45" s="3">
        <v>10</v>
      </c>
      <c r="J45" s="3">
        <v>7</v>
      </c>
      <c r="K45" s="3">
        <v>3</v>
      </c>
      <c r="L45" s="3">
        <v>1</v>
      </c>
      <c r="M45" s="3">
        <v>13</v>
      </c>
      <c r="N45" s="3">
        <v>4</v>
      </c>
      <c r="O45" s="3">
        <v>12</v>
      </c>
      <c r="P45" s="3">
        <v>7</v>
      </c>
      <c r="Q45" s="48"/>
    </row>
    <row r="47" spans="1:17" x14ac:dyDescent="0.3">
      <c r="A47" s="3" t="s">
        <v>353</v>
      </c>
      <c r="E47" s="1"/>
      <c r="F47" s="1"/>
    </row>
    <row r="48" spans="1:17" x14ac:dyDescent="0.3">
      <c r="A48" s="4" t="s">
        <v>354</v>
      </c>
    </row>
    <row r="49" spans="1:3" x14ac:dyDescent="0.3">
      <c r="A49" s="5" t="s">
        <v>43</v>
      </c>
      <c r="C49" t="s">
        <v>355</v>
      </c>
    </row>
    <row r="50" spans="1:3" x14ac:dyDescent="0.3">
      <c r="A50" s="5" t="s">
        <v>23</v>
      </c>
      <c r="C50" t="s">
        <v>356</v>
      </c>
    </row>
    <row r="51" spans="1:3" x14ac:dyDescent="0.3">
      <c r="A51" s="5" t="s">
        <v>357</v>
      </c>
      <c r="C51" t="s">
        <v>358</v>
      </c>
    </row>
    <row r="52" spans="1:3" x14ac:dyDescent="0.3">
      <c r="A52" s="5" t="s">
        <v>359</v>
      </c>
      <c r="C52" t="s">
        <v>360</v>
      </c>
    </row>
    <row r="53" spans="1:3" x14ac:dyDescent="0.3">
      <c r="A53" s="5" t="s">
        <v>19</v>
      </c>
      <c r="C53" t="s">
        <v>361</v>
      </c>
    </row>
    <row r="54" spans="1:3" x14ac:dyDescent="0.3">
      <c r="A54" s="5" t="s">
        <v>362</v>
      </c>
      <c r="C54" t="s">
        <v>363</v>
      </c>
    </row>
    <row r="55" spans="1:3" x14ac:dyDescent="0.3">
      <c r="A55" s="5" t="s">
        <v>32</v>
      </c>
      <c r="C55" t="s">
        <v>364</v>
      </c>
    </row>
    <row r="56" spans="1:3" x14ac:dyDescent="0.3">
      <c r="A56" s="5" t="s">
        <v>51</v>
      </c>
      <c r="C56" t="s">
        <v>365</v>
      </c>
    </row>
    <row r="57" spans="1:3" x14ac:dyDescent="0.3">
      <c r="A57" s="5" t="s">
        <v>12</v>
      </c>
      <c r="C57" t="s">
        <v>366</v>
      </c>
    </row>
    <row r="58" spans="1:3" x14ac:dyDescent="0.3">
      <c r="A58" s="5" t="s">
        <v>367</v>
      </c>
      <c r="C58" t="s">
        <v>733</v>
      </c>
    </row>
    <row r="59" spans="1:3" x14ac:dyDescent="0.3">
      <c r="A59" s="5" t="s">
        <v>16</v>
      </c>
      <c r="C59" t="s">
        <v>369</v>
      </c>
    </row>
    <row r="60" spans="1:3" x14ac:dyDescent="0.3">
      <c r="A60" s="5" t="s">
        <v>26</v>
      </c>
      <c r="C60" t="s">
        <v>370</v>
      </c>
    </row>
    <row r="61" spans="1:3" x14ac:dyDescent="0.3">
      <c r="A61" s="5" t="s">
        <v>41</v>
      </c>
      <c r="C61" t="s">
        <v>371</v>
      </c>
    </row>
    <row r="62" spans="1:3" x14ac:dyDescent="0.3">
      <c r="A62" s="5" t="s">
        <v>47</v>
      </c>
      <c r="C62" t="s">
        <v>372</v>
      </c>
    </row>
    <row r="63" spans="1:3" x14ac:dyDescent="0.3">
      <c r="A63" s="5" t="s">
        <v>21</v>
      </c>
      <c r="C63" t="s">
        <v>373</v>
      </c>
    </row>
    <row r="64" spans="1:3" x14ac:dyDescent="0.3">
      <c r="A64" s="5"/>
    </row>
    <row r="65" spans="1:3" x14ac:dyDescent="0.3">
      <c r="A65" s="5" t="s">
        <v>734</v>
      </c>
    </row>
    <row r="66" spans="1:3" x14ac:dyDescent="0.3">
      <c r="A66" s="5" t="s">
        <v>735</v>
      </c>
      <c r="C66" t="s">
        <v>736</v>
      </c>
    </row>
    <row r="67" spans="1:3" x14ac:dyDescent="0.3">
      <c r="A67" s="5" t="s">
        <v>737</v>
      </c>
      <c r="C67" t="s">
        <v>738</v>
      </c>
    </row>
    <row r="68" spans="1:3" x14ac:dyDescent="0.3">
      <c r="A68" s="5" t="s">
        <v>739</v>
      </c>
      <c r="C68" t="s">
        <v>740</v>
      </c>
    </row>
    <row r="69" spans="1:3" x14ac:dyDescent="0.3">
      <c r="A69" s="5" t="s">
        <v>741</v>
      </c>
      <c r="C69" t="s">
        <v>742</v>
      </c>
    </row>
  </sheetData>
  <pageMargins left="0.70866141732283472" right="0.70866141732283472" top="0.74803149606299213" bottom="0.74803149606299213" header="0.31496062992125984" footer="0.31496062992125984"/>
  <pageSetup paperSize="9" scale="10" fitToHeight="2" orientation="landscape" horizontalDpi="4294967293" verticalDpi="4294967293" r:id="rId1"/>
  <headerFooter>
    <oddHeader>&amp;R&amp;"Arial"&amp;8&amp;K000000Commercial in confidence&amp;1#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B21" sqref="B21"/>
    </sheetView>
  </sheetViews>
  <sheetFormatPr defaultRowHeight="14.4" x14ac:dyDescent="0.3"/>
  <sheetData/>
  <pageMargins left="0.7" right="0.7" top="0.75" bottom="0.75" header="0.3" footer="0.3"/>
  <pageSetup paperSize="9" orientation="portrait" r:id="rId1"/>
  <headerFooter>
    <oddHeader>&amp;R&amp;"Arial"&amp;8&amp;K000000Commercial in confidence&amp;1#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B21" sqref="B21"/>
    </sheetView>
  </sheetViews>
  <sheetFormatPr defaultRowHeight="14.4" x14ac:dyDescent="0.3"/>
  <sheetData/>
  <pageMargins left="0.7" right="0.7" top="0.75" bottom="0.75" header="0.3" footer="0.3"/>
  <pageSetup paperSize="9" orientation="portrait" r:id="rId1"/>
  <headerFooter>
    <oddHeader>&amp;R&amp;"Arial"&amp;8&amp;K000000Commercial in confidence&amp;1#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Awards Sen</vt:lpstr>
      <vt:lpstr>Awards Jun</vt:lpstr>
      <vt:lpstr>Men</vt:lpstr>
      <vt:lpstr>Women</vt:lpstr>
      <vt:lpstr>Team</vt:lpstr>
      <vt:lpstr>Sheet2</vt:lpstr>
      <vt:lpstr>Sheet3</vt:lpstr>
      <vt:lpstr>Team!Print_Titles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GW</cp:lastModifiedBy>
  <cp:lastPrinted>2020-09-30T21:15:40Z</cp:lastPrinted>
  <dcterms:created xsi:type="dcterms:W3CDTF">2020-01-17T10:46:36Z</dcterms:created>
  <dcterms:modified xsi:type="dcterms:W3CDTF">2020-09-30T21:16:10Z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5837b0-ed5a-4fd4-94ae-ef361c98d083_Enabled">
    <vt:lpwstr>True</vt:lpwstr>
  </property>
  <property fmtid="{D5CDD505-2E9C-101B-9397-08002B2CF9AE}" pid="3" name="MSIP_Label_785837b0-ed5a-4fd4-94ae-ef361c98d083_SiteId">
    <vt:lpwstr>b723253f-7281-4adc-bc1c-fc9ef3674d78</vt:lpwstr>
  </property>
  <property fmtid="{D5CDD505-2E9C-101B-9397-08002B2CF9AE}" pid="4" name="MSIP_Label_785837b0-ed5a-4fd4-94ae-ef361c98d083_Owner">
    <vt:lpwstr>graham.west@uk.gt.com</vt:lpwstr>
  </property>
  <property fmtid="{D5CDD505-2E9C-101B-9397-08002B2CF9AE}" pid="5" name="MSIP_Label_785837b0-ed5a-4fd4-94ae-ef361c98d083_SetDate">
    <vt:lpwstr>2020-09-29T22:14:23.4320505Z</vt:lpwstr>
  </property>
  <property fmtid="{D5CDD505-2E9C-101B-9397-08002B2CF9AE}" pid="6" name="MSIP_Label_785837b0-ed5a-4fd4-94ae-ef361c98d083_Name">
    <vt:lpwstr>Commercial in confidence</vt:lpwstr>
  </property>
  <property fmtid="{D5CDD505-2E9C-101B-9397-08002B2CF9AE}" pid="7" name="MSIP_Label_785837b0-ed5a-4fd4-94ae-ef361c98d083_Application">
    <vt:lpwstr>Microsoft Azure Information Protection</vt:lpwstr>
  </property>
  <property fmtid="{D5CDD505-2E9C-101B-9397-08002B2CF9AE}" pid="8" name="MSIP_Label_785837b0-ed5a-4fd4-94ae-ef361c98d083_ActionId">
    <vt:lpwstr>03ac0f06-5ca6-41f8-a2d7-b5e1195d9b38</vt:lpwstr>
  </property>
  <property fmtid="{D5CDD505-2E9C-101B-9397-08002B2CF9AE}" pid="9" name="MSIP_Label_785837b0-ed5a-4fd4-94ae-ef361c98d083_Extended_MSFT_Method">
    <vt:lpwstr>Automatic</vt:lpwstr>
  </property>
  <property fmtid="{D5CDD505-2E9C-101B-9397-08002B2CF9AE}" pid="10" name="Sensitivity">
    <vt:lpwstr>Commercial in confidence</vt:lpwstr>
  </property>
</Properties>
</file>